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ETWORKHD\otc10_wst\研究與產學獎勵暨頒獎\110教師學術研究與產學合作獎勵-2022\公告申請\111EMAIL及網頁公告\"/>
    </mc:Choice>
  </mc:AlternateContent>
  <bookViews>
    <workbookView xWindow="0" yWindow="0" windowWidth="28800" windowHeight="12285" activeTab="1"/>
  </bookViews>
  <sheets>
    <sheet name="A類 $30,000" sheetId="3" r:id="rId1"/>
    <sheet name="B類 $20,000" sheetId="5" r:id="rId2"/>
    <sheet name="B類 $12,000" sheetId="6" r:id="rId3"/>
    <sheet name="分配原則" sheetId="4" r:id="rId4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  <c r="F13" i="4"/>
  <c r="F4" i="4"/>
  <c r="Y50" i="4"/>
  <c r="I38" i="6"/>
  <c r="E10" i="4"/>
  <c r="E13" i="4"/>
  <c r="F3" i="4"/>
  <c r="V27" i="4"/>
  <c r="F15" i="5"/>
  <c r="F9" i="4"/>
  <c r="E6" i="6"/>
  <c r="D6" i="6"/>
  <c r="F6" i="6"/>
  <c r="F8" i="4"/>
  <c r="D5" i="6"/>
  <c r="E5" i="6"/>
  <c r="F5" i="6"/>
  <c r="D8" i="6"/>
  <c r="E8" i="6"/>
  <c r="V20" i="4"/>
  <c r="F8" i="6"/>
  <c r="G8" i="6"/>
  <c r="D9" i="6"/>
  <c r="U21" i="4"/>
  <c r="E9" i="6"/>
  <c r="F9" i="6"/>
  <c r="G9" i="6"/>
  <c r="D7" i="6"/>
  <c r="U19" i="4"/>
  <c r="E7" i="6"/>
  <c r="V19" i="4"/>
  <c r="F7" i="6"/>
  <c r="G7" i="6"/>
  <c r="D11" i="6"/>
  <c r="E11" i="6"/>
  <c r="V23" i="4"/>
  <c r="F11" i="6"/>
  <c r="W23" i="4"/>
  <c r="G11" i="6"/>
  <c r="H11" i="6"/>
  <c r="D12" i="6"/>
  <c r="U24" i="4"/>
  <c r="E12" i="6"/>
  <c r="F12" i="6"/>
  <c r="W24" i="4"/>
  <c r="G12" i="6"/>
  <c r="H12" i="6"/>
  <c r="D13" i="6"/>
  <c r="U25" i="4"/>
  <c r="E13" i="6"/>
  <c r="V25" i="4"/>
  <c r="F13" i="6"/>
  <c r="G13" i="6"/>
  <c r="H13" i="6"/>
  <c r="D10" i="6"/>
  <c r="U22" i="4"/>
  <c r="E10" i="6"/>
  <c r="V22" i="4"/>
  <c r="F10" i="6"/>
  <c r="W22" i="4"/>
  <c r="G10" i="6"/>
  <c r="H10" i="6"/>
  <c r="V70" i="4"/>
  <c r="F58" i="6"/>
  <c r="W70" i="4"/>
  <c r="G58" i="6"/>
  <c r="X70" i="4"/>
  <c r="H58" i="6"/>
  <c r="Y70" i="4"/>
  <c r="I58" i="6"/>
  <c r="Z70" i="4"/>
  <c r="J58" i="6"/>
  <c r="AA70" i="4"/>
  <c r="K58" i="6"/>
  <c r="AB70" i="4"/>
  <c r="L58" i="6"/>
  <c r="AA69" i="4"/>
  <c r="K57" i="6"/>
  <c r="V69" i="4"/>
  <c r="F57" i="6"/>
  <c r="W69" i="4"/>
  <c r="G57" i="6"/>
  <c r="X69" i="4"/>
  <c r="H57" i="6"/>
  <c r="Y69" i="4"/>
  <c r="I57" i="6"/>
  <c r="Z69" i="4"/>
  <c r="J57" i="6"/>
  <c r="V68" i="4"/>
  <c r="F56" i="6"/>
  <c r="W68" i="4"/>
  <c r="G56" i="6"/>
  <c r="X68" i="4"/>
  <c r="H56" i="6"/>
  <c r="Y68" i="4"/>
  <c r="I56" i="6"/>
  <c r="Z68" i="4"/>
  <c r="J56" i="6"/>
  <c r="V67" i="4"/>
  <c r="F55" i="6"/>
  <c r="W67" i="4"/>
  <c r="G55" i="6"/>
  <c r="X67" i="4"/>
  <c r="H55" i="6"/>
  <c r="Y67" i="4"/>
  <c r="I55" i="6"/>
  <c r="V66" i="4"/>
  <c r="F54" i="6"/>
  <c r="W66" i="4"/>
  <c r="G54" i="6"/>
  <c r="X66" i="4"/>
  <c r="H54" i="6"/>
  <c r="V65" i="4"/>
  <c r="F53" i="6"/>
  <c r="W65" i="4"/>
  <c r="G53" i="6"/>
  <c r="V64" i="4"/>
  <c r="F52" i="6"/>
  <c r="U64" i="4"/>
  <c r="E52" i="6"/>
  <c r="U65" i="4"/>
  <c r="E53" i="6"/>
  <c r="U66" i="4"/>
  <c r="E54" i="6"/>
  <c r="U67" i="4"/>
  <c r="E55" i="6"/>
  <c r="U68" i="4"/>
  <c r="E56" i="6"/>
  <c r="U69" i="4"/>
  <c r="E57" i="6"/>
  <c r="U70" i="4"/>
  <c r="E58" i="6"/>
  <c r="U63" i="4"/>
  <c r="E51" i="6"/>
  <c r="V62" i="4"/>
  <c r="F50" i="6"/>
  <c r="W62" i="4"/>
  <c r="G50" i="6"/>
  <c r="W63" i="4"/>
  <c r="G51" i="6"/>
  <c r="X62" i="4"/>
  <c r="H50" i="6"/>
  <c r="X63" i="4"/>
  <c r="H51" i="6"/>
  <c r="X64" i="4"/>
  <c r="H52" i="6"/>
  <c r="Y62" i="4"/>
  <c r="I50" i="6"/>
  <c r="Y63" i="4"/>
  <c r="I51" i="6"/>
  <c r="Y64" i="4"/>
  <c r="I52" i="6"/>
  <c r="Y65" i="4"/>
  <c r="I53" i="6"/>
  <c r="Z62" i="4"/>
  <c r="J50" i="6"/>
  <c r="Z63" i="4"/>
  <c r="J51" i="6"/>
  <c r="Z64" i="4"/>
  <c r="J52" i="6"/>
  <c r="Z65" i="4"/>
  <c r="J53" i="6"/>
  <c r="Z66" i="4"/>
  <c r="J54" i="6"/>
  <c r="J55" i="6"/>
  <c r="AA62" i="4"/>
  <c r="K50" i="6"/>
  <c r="AA63" i="4"/>
  <c r="K51" i="6"/>
  <c r="AA64" i="4"/>
  <c r="K52" i="6"/>
  <c r="AA65" i="4"/>
  <c r="K53" i="6"/>
  <c r="AA66" i="4"/>
  <c r="K54" i="6"/>
  <c r="AA67" i="4"/>
  <c r="K55" i="6"/>
  <c r="AB62" i="4"/>
  <c r="L50" i="6"/>
  <c r="AB63" i="4"/>
  <c r="L51" i="6"/>
  <c r="AB64" i="4"/>
  <c r="L52" i="6"/>
  <c r="AB65" i="4"/>
  <c r="L53" i="6"/>
  <c r="AB66" i="4"/>
  <c r="L54" i="6"/>
  <c r="AB67" i="4"/>
  <c r="L55" i="6"/>
  <c r="AB68" i="4"/>
  <c r="L56" i="6"/>
  <c r="AC62" i="4"/>
  <c r="M50" i="6"/>
  <c r="AC63" i="4"/>
  <c r="M51" i="6"/>
  <c r="AC64" i="4"/>
  <c r="M52" i="6"/>
  <c r="AC65" i="4"/>
  <c r="M53" i="6"/>
  <c r="AC66" i="4"/>
  <c r="M54" i="6"/>
  <c r="AC67" i="4"/>
  <c r="M55" i="6"/>
  <c r="AC68" i="4"/>
  <c r="M56" i="6"/>
  <c r="AC69" i="4"/>
  <c r="M57" i="6"/>
  <c r="V61" i="4"/>
  <c r="F49" i="6"/>
  <c r="W61" i="4"/>
  <c r="G49" i="6"/>
  <c r="X61" i="4"/>
  <c r="H49" i="6"/>
  <c r="Y61" i="4"/>
  <c r="I49" i="6"/>
  <c r="Z61" i="4"/>
  <c r="J49" i="6"/>
  <c r="AA61" i="4"/>
  <c r="K49" i="6"/>
  <c r="AB61" i="4"/>
  <c r="L49" i="6"/>
  <c r="AC61" i="4"/>
  <c r="M49" i="6"/>
  <c r="V60" i="4"/>
  <c r="F48" i="6"/>
  <c r="W60" i="4"/>
  <c r="G48" i="6"/>
  <c r="X60" i="4"/>
  <c r="H48" i="6"/>
  <c r="Y60" i="4"/>
  <c r="I48" i="6"/>
  <c r="Z60" i="4"/>
  <c r="J48" i="6"/>
  <c r="AA60" i="4"/>
  <c r="K48" i="6"/>
  <c r="Z59" i="4"/>
  <c r="J47" i="6"/>
  <c r="V59" i="4"/>
  <c r="F47" i="6"/>
  <c r="W59" i="4"/>
  <c r="G47" i="6"/>
  <c r="X59" i="4"/>
  <c r="H47" i="6"/>
  <c r="Y59" i="4"/>
  <c r="I47" i="6"/>
  <c r="V58" i="4"/>
  <c r="F46" i="6"/>
  <c r="W58" i="4"/>
  <c r="G46" i="6"/>
  <c r="X58" i="4"/>
  <c r="H46" i="6"/>
  <c r="Y58" i="4"/>
  <c r="I46" i="6"/>
  <c r="V57" i="4"/>
  <c r="F45" i="6"/>
  <c r="W57" i="4"/>
  <c r="G45" i="6"/>
  <c r="X57" i="4"/>
  <c r="H45" i="6"/>
  <c r="V56" i="4"/>
  <c r="F44" i="6"/>
  <c r="W56" i="4"/>
  <c r="G44" i="6"/>
  <c r="V55" i="4"/>
  <c r="F43" i="6"/>
  <c r="U55" i="4"/>
  <c r="E43" i="6"/>
  <c r="U56" i="4"/>
  <c r="E44" i="6"/>
  <c r="U57" i="4"/>
  <c r="E45" i="6"/>
  <c r="U58" i="4"/>
  <c r="E46" i="6"/>
  <c r="U59" i="4"/>
  <c r="E47" i="6"/>
  <c r="U60" i="4"/>
  <c r="E48" i="6"/>
  <c r="U61" i="4"/>
  <c r="E49" i="6"/>
  <c r="U54" i="4"/>
  <c r="E42" i="6"/>
  <c r="V53" i="4"/>
  <c r="F41" i="6"/>
  <c r="W53" i="4"/>
  <c r="G41" i="6"/>
  <c r="W54" i="4"/>
  <c r="G42" i="6"/>
  <c r="X53" i="4"/>
  <c r="H41" i="6"/>
  <c r="X54" i="4"/>
  <c r="H42" i="6"/>
  <c r="X55" i="4"/>
  <c r="H43" i="6"/>
  <c r="Y53" i="4"/>
  <c r="I41" i="6"/>
  <c r="Y54" i="4"/>
  <c r="I42" i="6"/>
  <c r="Y55" i="4"/>
  <c r="I43" i="6"/>
  <c r="Y56" i="4"/>
  <c r="I44" i="6"/>
  <c r="Z53" i="4"/>
  <c r="J41" i="6"/>
  <c r="Z54" i="4"/>
  <c r="J42" i="6"/>
  <c r="Z55" i="4"/>
  <c r="J43" i="6"/>
  <c r="Z56" i="4"/>
  <c r="J44" i="6"/>
  <c r="Z57" i="4"/>
  <c r="J45" i="6"/>
  <c r="AA53" i="4"/>
  <c r="K41" i="6"/>
  <c r="AA54" i="4"/>
  <c r="K42" i="6"/>
  <c r="AA55" i="4"/>
  <c r="K43" i="6"/>
  <c r="AA56" i="4"/>
  <c r="K44" i="6"/>
  <c r="AA57" i="4"/>
  <c r="K45" i="6"/>
  <c r="AA58" i="4"/>
  <c r="K46" i="6"/>
  <c r="AB53" i="4"/>
  <c r="L41" i="6"/>
  <c r="AB54" i="4"/>
  <c r="L42" i="6"/>
  <c r="AB55" i="4"/>
  <c r="L43" i="6"/>
  <c r="AB56" i="4"/>
  <c r="L44" i="6"/>
  <c r="AB57" i="4"/>
  <c r="L45" i="6"/>
  <c r="AB58" i="4"/>
  <c r="L46" i="6"/>
  <c r="AB59" i="4"/>
  <c r="L47" i="6"/>
  <c r="V52" i="4"/>
  <c r="F40" i="6"/>
  <c r="W52" i="4"/>
  <c r="G40" i="6"/>
  <c r="X52" i="4"/>
  <c r="H40" i="6"/>
  <c r="Y52" i="4"/>
  <c r="I40" i="6"/>
  <c r="Z52" i="4"/>
  <c r="J40" i="6"/>
  <c r="AA52" i="4"/>
  <c r="K40" i="6"/>
  <c r="AB52" i="4"/>
  <c r="L40" i="6"/>
  <c r="V51" i="4"/>
  <c r="F39" i="6"/>
  <c r="W51" i="4"/>
  <c r="G39" i="6"/>
  <c r="X51" i="4"/>
  <c r="H39" i="6"/>
  <c r="Y51" i="4"/>
  <c r="I39" i="6"/>
  <c r="Z51" i="4"/>
  <c r="J39" i="6"/>
  <c r="V50" i="4"/>
  <c r="F38" i="6"/>
  <c r="W50" i="4"/>
  <c r="G38" i="6"/>
  <c r="X50" i="4"/>
  <c r="H38" i="6"/>
  <c r="V49" i="4"/>
  <c r="F37" i="6"/>
  <c r="W49" i="4"/>
  <c r="G37" i="6"/>
  <c r="X49" i="4"/>
  <c r="H37" i="6"/>
  <c r="V48" i="4"/>
  <c r="F36" i="6"/>
  <c r="W48" i="4"/>
  <c r="G36" i="6"/>
  <c r="V47" i="4"/>
  <c r="F35" i="6"/>
  <c r="U47" i="4"/>
  <c r="E35" i="6"/>
  <c r="U48" i="4"/>
  <c r="E36" i="6"/>
  <c r="U49" i="4"/>
  <c r="E37" i="6"/>
  <c r="U50" i="4"/>
  <c r="E38" i="6"/>
  <c r="U51" i="4"/>
  <c r="E39" i="6"/>
  <c r="U52" i="4"/>
  <c r="E40" i="6"/>
  <c r="U46" i="4"/>
  <c r="E34" i="6"/>
  <c r="V45" i="4"/>
  <c r="F33" i="6"/>
  <c r="W45" i="4"/>
  <c r="G33" i="6"/>
  <c r="W46" i="4"/>
  <c r="G34" i="6"/>
  <c r="X45" i="4"/>
  <c r="H33" i="6"/>
  <c r="X46" i="4"/>
  <c r="H34" i="6"/>
  <c r="X47" i="4"/>
  <c r="H35" i="6"/>
  <c r="Y45" i="4"/>
  <c r="I33" i="6"/>
  <c r="Y46" i="4"/>
  <c r="I34" i="6"/>
  <c r="Y47" i="4"/>
  <c r="I35" i="6"/>
  <c r="Y48" i="4"/>
  <c r="I36" i="6"/>
  <c r="Z45" i="4"/>
  <c r="J33" i="6"/>
  <c r="Z46" i="4"/>
  <c r="J34" i="6"/>
  <c r="Z47" i="4"/>
  <c r="J35" i="6"/>
  <c r="Z48" i="4"/>
  <c r="J36" i="6"/>
  <c r="Z49" i="4"/>
  <c r="J37" i="6"/>
  <c r="AA45" i="4"/>
  <c r="K33" i="6"/>
  <c r="AA46" i="4"/>
  <c r="K34" i="6"/>
  <c r="AA47" i="4"/>
  <c r="K35" i="6"/>
  <c r="AA48" i="4"/>
  <c r="K36" i="6"/>
  <c r="AA49" i="4"/>
  <c r="K37" i="6"/>
  <c r="AA50" i="4"/>
  <c r="K38" i="6"/>
  <c r="U44" i="4"/>
  <c r="E32" i="6"/>
  <c r="V44" i="4"/>
  <c r="F32" i="6"/>
  <c r="W44" i="4"/>
  <c r="G32" i="6"/>
  <c r="X44" i="4"/>
  <c r="H32" i="6"/>
  <c r="Y44" i="4"/>
  <c r="I32" i="6"/>
  <c r="Z44" i="4"/>
  <c r="J32" i="6"/>
  <c r="AA44" i="4"/>
  <c r="K32" i="6"/>
  <c r="V43" i="4"/>
  <c r="F31" i="6"/>
  <c r="W43" i="4"/>
  <c r="G31" i="6"/>
  <c r="X43" i="4"/>
  <c r="H31" i="6"/>
  <c r="Y43" i="4"/>
  <c r="I31" i="6"/>
  <c r="V42" i="4"/>
  <c r="F30" i="6"/>
  <c r="W42" i="4"/>
  <c r="G30" i="6"/>
  <c r="X42" i="4"/>
  <c r="H30" i="6"/>
  <c r="V41" i="4"/>
  <c r="F29" i="6"/>
  <c r="W41" i="4"/>
  <c r="G29" i="6"/>
  <c r="V40" i="4"/>
  <c r="F28" i="6"/>
  <c r="U40" i="4"/>
  <c r="E28" i="6"/>
  <c r="U41" i="4"/>
  <c r="E29" i="6"/>
  <c r="U42" i="4"/>
  <c r="E30" i="6"/>
  <c r="U43" i="4"/>
  <c r="E31" i="6"/>
  <c r="U39" i="4"/>
  <c r="E27" i="6"/>
  <c r="Z38" i="4"/>
  <c r="J26" i="6"/>
  <c r="Z39" i="4"/>
  <c r="J27" i="6"/>
  <c r="Z40" i="4"/>
  <c r="J28" i="6"/>
  <c r="Z41" i="4"/>
  <c r="J29" i="6"/>
  <c r="Z42" i="4"/>
  <c r="J30" i="6"/>
  <c r="Y38" i="4"/>
  <c r="I26" i="6"/>
  <c r="Y39" i="4"/>
  <c r="I27" i="6"/>
  <c r="Y40" i="4"/>
  <c r="I28" i="6"/>
  <c r="Y41" i="4"/>
  <c r="I29" i="6"/>
  <c r="X38" i="4"/>
  <c r="H26" i="6"/>
  <c r="X39" i="4"/>
  <c r="H27" i="6"/>
  <c r="X40" i="4"/>
  <c r="H28" i="6"/>
  <c r="W38" i="4"/>
  <c r="G26" i="6"/>
  <c r="W39" i="4"/>
  <c r="G27" i="6"/>
  <c r="V38" i="4"/>
  <c r="F26" i="6"/>
  <c r="V37" i="4"/>
  <c r="F25" i="6"/>
  <c r="W37" i="4"/>
  <c r="G25" i="6"/>
  <c r="X37" i="4"/>
  <c r="H25" i="6"/>
  <c r="Y37" i="4"/>
  <c r="I25" i="6"/>
  <c r="Z37" i="4"/>
  <c r="J25" i="6"/>
  <c r="V36" i="4"/>
  <c r="F24" i="6"/>
  <c r="W36" i="4"/>
  <c r="G24" i="6"/>
  <c r="X36" i="4"/>
  <c r="H24" i="6"/>
  <c r="V35" i="4"/>
  <c r="F23" i="6"/>
  <c r="W35" i="4"/>
  <c r="G23" i="6"/>
  <c r="V34" i="4"/>
  <c r="F22" i="6"/>
  <c r="U34" i="4"/>
  <c r="E22" i="6"/>
  <c r="U35" i="4"/>
  <c r="E23" i="6"/>
  <c r="U36" i="4"/>
  <c r="E24" i="6"/>
  <c r="U37" i="4"/>
  <c r="E25" i="6"/>
  <c r="U33" i="4"/>
  <c r="E21" i="6"/>
  <c r="V32" i="4"/>
  <c r="F20" i="6"/>
  <c r="W32" i="4"/>
  <c r="G20" i="6"/>
  <c r="W33" i="4"/>
  <c r="G21" i="6"/>
  <c r="X32" i="4"/>
  <c r="H20" i="6"/>
  <c r="X33" i="4"/>
  <c r="H21" i="6"/>
  <c r="X34" i="4"/>
  <c r="H22" i="6"/>
  <c r="Y32" i="4"/>
  <c r="I20" i="6"/>
  <c r="Y33" i="4"/>
  <c r="I21" i="6"/>
  <c r="Y34" i="4"/>
  <c r="I22" i="6"/>
  <c r="Y35" i="4"/>
  <c r="I23" i="6"/>
  <c r="V31" i="4"/>
  <c r="F19" i="6"/>
  <c r="W31" i="4"/>
  <c r="G19" i="6"/>
  <c r="X31" i="4"/>
  <c r="H19" i="6"/>
  <c r="Y31" i="4"/>
  <c r="I19" i="6"/>
  <c r="V30" i="4"/>
  <c r="F18" i="6"/>
  <c r="W30" i="4"/>
  <c r="G18" i="6"/>
  <c r="V29" i="4"/>
  <c r="F17" i="6"/>
  <c r="U29" i="4"/>
  <c r="E17" i="6"/>
  <c r="U30" i="4"/>
  <c r="E18" i="6"/>
  <c r="U31" i="4"/>
  <c r="E19" i="6"/>
  <c r="U28" i="4"/>
  <c r="E16" i="6"/>
  <c r="X27" i="4"/>
  <c r="H15" i="6"/>
  <c r="X28" i="4"/>
  <c r="H16" i="6"/>
  <c r="X29" i="4"/>
  <c r="H17" i="6"/>
  <c r="W27" i="4"/>
  <c r="G15" i="6"/>
  <c r="W28" i="4"/>
  <c r="G16" i="6"/>
  <c r="F15" i="6"/>
  <c r="V26" i="4"/>
  <c r="F14" i="6"/>
  <c r="W26" i="4"/>
  <c r="G14" i="6"/>
  <c r="X26" i="4"/>
  <c r="H14" i="6"/>
  <c r="U26" i="4"/>
  <c r="E14" i="6"/>
  <c r="M58" i="6"/>
  <c r="L57" i="6"/>
  <c r="K56" i="6"/>
  <c r="I54" i="6"/>
  <c r="H53" i="6"/>
  <c r="G52" i="6"/>
  <c r="F51" i="6"/>
  <c r="E50" i="6"/>
  <c r="L48" i="6"/>
  <c r="K47" i="6"/>
  <c r="J46" i="6"/>
  <c r="I45" i="6"/>
  <c r="H44" i="6"/>
  <c r="G43" i="6"/>
  <c r="F42" i="6"/>
  <c r="E41" i="6"/>
  <c r="K39" i="6"/>
  <c r="J38" i="6"/>
  <c r="I37" i="6"/>
  <c r="H36" i="6"/>
  <c r="G35" i="6"/>
  <c r="F34" i="6"/>
  <c r="E33" i="6"/>
  <c r="J31" i="6"/>
  <c r="I30" i="6"/>
  <c r="H29" i="6"/>
  <c r="G28" i="6"/>
  <c r="F27" i="6"/>
  <c r="E26" i="6"/>
  <c r="I24" i="6"/>
  <c r="H23" i="6"/>
  <c r="G22" i="6"/>
  <c r="F21" i="6"/>
  <c r="E20" i="6"/>
  <c r="H18" i="6"/>
  <c r="G17" i="6"/>
  <c r="F16" i="6"/>
  <c r="E15" i="6"/>
  <c r="D50" i="6"/>
  <c r="D58" i="6"/>
  <c r="D57" i="6"/>
  <c r="D56" i="6"/>
  <c r="D55" i="6"/>
  <c r="D54" i="6"/>
  <c r="D53" i="6"/>
  <c r="D52" i="6"/>
  <c r="D51" i="6"/>
  <c r="D48" i="6"/>
  <c r="D47" i="6"/>
  <c r="D46" i="6"/>
  <c r="D45" i="6"/>
  <c r="D44" i="6"/>
  <c r="D43" i="6"/>
  <c r="D42" i="6"/>
  <c r="D41" i="6"/>
  <c r="D33" i="6"/>
  <c r="D39" i="6"/>
  <c r="D38" i="6"/>
  <c r="D37" i="6"/>
  <c r="D36" i="6"/>
  <c r="D35" i="6"/>
  <c r="D34" i="6"/>
  <c r="D31" i="6"/>
  <c r="D30" i="6"/>
  <c r="D29" i="6"/>
  <c r="D28" i="6"/>
  <c r="D27" i="6"/>
  <c r="D26" i="6"/>
  <c r="D24" i="6"/>
  <c r="D23" i="6"/>
  <c r="D22" i="6"/>
  <c r="D21" i="6"/>
  <c r="D20" i="6"/>
  <c r="D18" i="6"/>
  <c r="D17" i="6"/>
  <c r="D16" i="6"/>
  <c r="D15" i="6"/>
  <c r="D49" i="6"/>
  <c r="D40" i="6"/>
  <c r="D32" i="6"/>
  <c r="D25" i="6"/>
  <c r="D19" i="6"/>
  <c r="D14" i="6"/>
  <c r="E9" i="4"/>
  <c r="E6" i="5"/>
  <c r="D6" i="5"/>
  <c r="F6" i="5"/>
  <c r="E8" i="4"/>
  <c r="D5" i="5"/>
  <c r="E5" i="5"/>
  <c r="F5" i="5"/>
  <c r="D8" i="5"/>
  <c r="E8" i="5"/>
  <c r="F8" i="5"/>
  <c r="G8" i="5"/>
  <c r="D9" i="5"/>
  <c r="E9" i="5"/>
  <c r="F9" i="5"/>
  <c r="G9" i="5"/>
  <c r="D7" i="5"/>
  <c r="E7" i="5"/>
  <c r="F7" i="5"/>
  <c r="G7" i="5"/>
  <c r="D11" i="5"/>
  <c r="E11" i="5"/>
  <c r="F11" i="5"/>
  <c r="G11" i="5"/>
  <c r="H11" i="5"/>
  <c r="D12" i="5"/>
  <c r="E12" i="5"/>
  <c r="F12" i="5"/>
  <c r="G12" i="5"/>
  <c r="H12" i="5"/>
  <c r="D13" i="5"/>
  <c r="E13" i="5"/>
  <c r="F13" i="5"/>
  <c r="G13" i="5"/>
  <c r="H13" i="5"/>
  <c r="D10" i="5"/>
  <c r="E10" i="5"/>
  <c r="F10" i="5"/>
  <c r="G10" i="5"/>
  <c r="H10" i="5"/>
  <c r="J47" i="5"/>
  <c r="F58" i="5"/>
  <c r="G58" i="5"/>
  <c r="H58" i="5"/>
  <c r="I58" i="5"/>
  <c r="J58" i="5"/>
  <c r="K58" i="5"/>
  <c r="L58" i="5"/>
  <c r="F57" i="5"/>
  <c r="G57" i="5"/>
  <c r="H57" i="5"/>
  <c r="I57" i="5"/>
  <c r="J57" i="5"/>
  <c r="K57" i="5"/>
  <c r="F56" i="5"/>
  <c r="G56" i="5"/>
  <c r="H56" i="5"/>
  <c r="I56" i="5"/>
  <c r="J56" i="5"/>
  <c r="F55" i="5"/>
  <c r="G55" i="5"/>
  <c r="H55" i="5"/>
  <c r="I55" i="5"/>
  <c r="F54" i="5"/>
  <c r="G54" i="5"/>
  <c r="H54" i="5"/>
  <c r="F53" i="5"/>
  <c r="G53" i="5"/>
  <c r="F52" i="5"/>
  <c r="E52" i="5"/>
  <c r="E53" i="5"/>
  <c r="E54" i="5"/>
  <c r="E55" i="5"/>
  <c r="E56" i="5"/>
  <c r="E57" i="5"/>
  <c r="E58" i="5"/>
  <c r="E51" i="5"/>
  <c r="M50" i="5"/>
  <c r="M51" i="5"/>
  <c r="M52" i="5"/>
  <c r="M53" i="5"/>
  <c r="M54" i="5"/>
  <c r="M55" i="5"/>
  <c r="M56" i="5"/>
  <c r="M57" i="5"/>
  <c r="L50" i="5"/>
  <c r="L51" i="5"/>
  <c r="L52" i="5"/>
  <c r="L53" i="5"/>
  <c r="L54" i="5"/>
  <c r="L55" i="5"/>
  <c r="L56" i="5"/>
  <c r="K50" i="5"/>
  <c r="K51" i="5"/>
  <c r="K52" i="5"/>
  <c r="K53" i="5"/>
  <c r="K54" i="5"/>
  <c r="K55" i="5"/>
  <c r="J50" i="5"/>
  <c r="J51" i="5"/>
  <c r="J52" i="5"/>
  <c r="J53" i="5"/>
  <c r="J54" i="5"/>
  <c r="I50" i="5"/>
  <c r="I51" i="5"/>
  <c r="I52" i="5"/>
  <c r="I53" i="5"/>
  <c r="H50" i="5"/>
  <c r="H51" i="5"/>
  <c r="H52" i="5"/>
  <c r="G50" i="5"/>
  <c r="G51" i="5"/>
  <c r="F50" i="5"/>
  <c r="F49" i="5"/>
  <c r="G49" i="5"/>
  <c r="H49" i="5"/>
  <c r="I49" i="5"/>
  <c r="J49" i="5"/>
  <c r="K49" i="5"/>
  <c r="L49" i="5"/>
  <c r="M49" i="5"/>
  <c r="E49" i="5"/>
  <c r="F48" i="5"/>
  <c r="G48" i="5"/>
  <c r="H48" i="5"/>
  <c r="I48" i="5"/>
  <c r="J48" i="5"/>
  <c r="K48" i="5"/>
  <c r="F47" i="5"/>
  <c r="G47" i="5"/>
  <c r="H47" i="5"/>
  <c r="I47" i="5"/>
  <c r="F46" i="5"/>
  <c r="G46" i="5"/>
  <c r="H46" i="5"/>
  <c r="I46" i="5"/>
  <c r="F45" i="5"/>
  <c r="G45" i="5"/>
  <c r="H45" i="5"/>
  <c r="F44" i="5"/>
  <c r="G44" i="5"/>
  <c r="F43" i="5"/>
  <c r="E43" i="5"/>
  <c r="E44" i="5"/>
  <c r="E45" i="5"/>
  <c r="E46" i="5"/>
  <c r="E47" i="5"/>
  <c r="E48" i="5"/>
  <c r="E42" i="5"/>
  <c r="F41" i="5"/>
  <c r="G42" i="5"/>
  <c r="G41" i="5"/>
  <c r="H41" i="5"/>
  <c r="H42" i="5"/>
  <c r="H43" i="5"/>
  <c r="I41" i="5"/>
  <c r="I42" i="5"/>
  <c r="I43" i="5"/>
  <c r="I44" i="5"/>
  <c r="J41" i="5"/>
  <c r="J42" i="5"/>
  <c r="J43" i="5"/>
  <c r="J44" i="5"/>
  <c r="J45" i="5"/>
  <c r="K41" i="5"/>
  <c r="K42" i="5"/>
  <c r="K43" i="5"/>
  <c r="K44" i="5"/>
  <c r="K45" i="5"/>
  <c r="K46" i="5"/>
  <c r="L41" i="5"/>
  <c r="L42" i="5"/>
  <c r="L43" i="5"/>
  <c r="L44" i="5"/>
  <c r="L45" i="5"/>
  <c r="L46" i="5"/>
  <c r="L47" i="5"/>
  <c r="F40" i="5"/>
  <c r="G40" i="5"/>
  <c r="H40" i="5"/>
  <c r="I40" i="5"/>
  <c r="J40" i="5"/>
  <c r="K40" i="5"/>
  <c r="L40" i="5"/>
  <c r="F39" i="5"/>
  <c r="G39" i="5"/>
  <c r="H39" i="5"/>
  <c r="I39" i="5"/>
  <c r="J39" i="5"/>
  <c r="F38" i="5"/>
  <c r="G38" i="5"/>
  <c r="H38" i="5"/>
  <c r="I38" i="5"/>
  <c r="F37" i="5"/>
  <c r="G37" i="5"/>
  <c r="H37" i="5"/>
  <c r="F36" i="5"/>
  <c r="G36" i="5"/>
  <c r="F35" i="5"/>
  <c r="E35" i="5"/>
  <c r="E36" i="5"/>
  <c r="E37" i="5"/>
  <c r="E38" i="5"/>
  <c r="E39" i="5"/>
  <c r="E40" i="5"/>
  <c r="E34" i="5"/>
  <c r="F33" i="5"/>
  <c r="G33" i="5"/>
  <c r="G34" i="5"/>
  <c r="H33" i="5"/>
  <c r="H34" i="5"/>
  <c r="H35" i="5"/>
  <c r="I33" i="5"/>
  <c r="I34" i="5"/>
  <c r="I35" i="5"/>
  <c r="I36" i="5"/>
  <c r="J33" i="5"/>
  <c r="J34" i="5"/>
  <c r="J35" i="5"/>
  <c r="J36" i="5"/>
  <c r="J37" i="5"/>
  <c r="K33" i="5"/>
  <c r="K34" i="5"/>
  <c r="K35" i="5"/>
  <c r="K36" i="5"/>
  <c r="K37" i="5"/>
  <c r="K38" i="5"/>
  <c r="F32" i="5"/>
  <c r="G32" i="5"/>
  <c r="H32" i="5"/>
  <c r="I32" i="5"/>
  <c r="J32" i="5"/>
  <c r="K32" i="5"/>
  <c r="F31" i="5"/>
  <c r="G31" i="5"/>
  <c r="H31" i="5"/>
  <c r="I31" i="5"/>
  <c r="F30" i="5"/>
  <c r="G30" i="5"/>
  <c r="G29" i="5"/>
  <c r="F29" i="5"/>
  <c r="F28" i="5"/>
  <c r="E28" i="5"/>
  <c r="E29" i="5"/>
  <c r="E30" i="5"/>
  <c r="E31" i="5"/>
  <c r="E32" i="5"/>
  <c r="E27" i="5"/>
  <c r="J26" i="5"/>
  <c r="J27" i="5"/>
  <c r="J28" i="5"/>
  <c r="J29" i="5"/>
  <c r="J30" i="5"/>
  <c r="I26" i="5"/>
  <c r="I27" i="5"/>
  <c r="I28" i="5"/>
  <c r="I29" i="5"/>
  <c r="H26" i="5"/>
  <c r="H27" i="5"/>
  <c r="H28" i="5"/>
  <c r="G26" i="5"/>
  <c r="G27" i="5"/>
  <c r="F26" i="5"/>
  <c r="F25" i="5"/>
  <c r="G25" i="5"/>
  <c r="H25" i="5"/>
  <c r="I25" i="5"/>
  <c r="J25" i="5"/>
  <c r="E25" i="5"/>
  <c r="F22" i="5"/>
  <c r="F23" i="5"/>
  <c r="G23" i="5"/>
  <c r="F24" i="5"/>
  <c r="G24" i="5"/>
  <c r="H24" i="5"/>
  <c r="E22" i="5"/>
  <c r="E23" i="5"/>
  <c r="E24" i="5"/>
  <c r="E21" i="5"/>
  <c r="I20" i="5"/>
  <c r="I21" i="5"/>
  <c r="I22" i="5"/>
  <c r="I23" i="5"/>
  <c r="H20" i="5"/>
  <c r="H21" i="5"/>
  <c r="H22" i="5"/>
  <c r="G20" i="5"/>
  <c r="G21" i="5"/>
  <c r="F20" i="5"/>
  <c r="F19" i="5"/>
  <c r="G19" i="5"/>
  <c r="H19" i="5"/>
  <c r="I19" i="5"/>
  <c r="E19" i="5"/>
  <c r="F18" i="5"/>
  <c r="G18" i="5"/>
  <c r="F17" i="5"/>
  <c r="E17" i="5"/>
  <c r="E18" i="5"/>
  <c r="E16" i="5"/>
  <c r="H15" i="5"/>
  <c r="H16" i="5"/>
  <c r="H17" i="5"/>
  <c r="G15" i="5"/>
  <c r="G16" i="5"/>
  <c r="F14" i="5"/>
  <c r="G14" i="5"/>
  <c r="H14" i="5"/>
  <c r="E14" i="5"/>
  <c r="D58" i="5"/>
  <c r="D57" i="5"/>
  <c r="D56" i="5"/>
  <c r="D55" i="5"/>
  <c r="D54" i="5"/>
  <c r="D53" i="5"/>
  <c r="D52" i="5"/>
  <c r="D51" i="5"/>
  <c r="D50" i="5"/>
  <c r="D41" i="5"/>
  <c r="D48" i="5"/>
  <c r="D47" i="5"/>
  <c r="D46" i="5"/>
  <c r="D45" i="5"/>
  <c r="D44" i="5"/>
  <c r="D43" i="5"/>
  <c r="D42" i="5"/>
  <c r="D33" i="5"/>
  <c r="D39" i="5"/>
  <c r="D38" i="5"/>
  <c r="D37" i="5"/>
  <c r="D36" i="5"/>
  <c r="D35" i="5"/>
  <c r="D34" i="5"/>
  <c r="D31" i="5"/>
  <c r="D30" i="5"/>
  <c r="D29" i="5"/>
  <c r="D28" i="5"/>
  <c r="D27" i="5"/>
  <c r="D26" i="5"/>
  <c r="D24" i="5"/>
  <c r="D23" i="5"/>
  <c r="D22" i="5"/>
  <c r="D21" i="5"/>
  <c r="D20" i="5"/>
  <c r="D18" i="5"/>
  <c r="D17" i="5"/>
  <c r="D16" i="5"/>
  <c r="D15" i="5"/>
  <c r="M58" i="5"/>
  <c r="L57" i="5"/>
  <c r="K56" i="5"/>
  <c r="J55" i="5"/>
  <c r="I54" i="5"/>
  <c r="H53" i="5"/>
  <c r="G52" i="5"/>
  <c r="F51" i="5"/>
  <c r="E50" i="5"/>
  <c r="L48" i="5"/>
  <c r="K47" i="5"/>
  <c r="J46" i="5"/>
  <c r="I45" i="5"/>
  <c r="H44" i="5"/>
  <c r="G43" i="5"/>
  <c r="F42" i="5"/>
  <c r="E41" i="5"/>
  <c r="K39" i="5"/>
  <c r="J38" i="5"/>
  <c r="I37" i="5"/>
  <c r="H36" i="5"/>
  <c r="G35" i="5"/>
  <c r="F34" i="5"/>
  <c r="E33" i="5"/>
  <c r="J31" i="5"/>
  <c r="I30" i="5"/>
  <c r="H29" i="5"/>
  <c r="G28" i="5"/>
  <c r="F27" i="5"/>
  <c r="E26" i="5"/>
  <c r="I24" i="5"/>
  <c r="H23" i="5"/>
  <c r="G22" i="5"/>
  <c r="F21" i="5"/>
  <c r="E20" i="5"/>
  <c r="H18" i="5"/>
  <c r="G17" i="5"/>
  <c r="F16" i="5"/>
  <c r="E15" i="5"/>
  <c r="D49" i="5"/>
  <c r="D40" i="5"/>
  <c r="D32" i="5"/>
  <c r="D25" i="5"/>
  <c r="D19" i="5"/>
  <c r="D14" i="5"/>
  <c r="D4" i="6"/>
  <c r="D4" i="5"/>
  <c r="D10" i="4"/>
  <c r="D13" i="4"/>
  <c r="F2" i="4"/>
  <c r="D8" i="4"/>
  <c r="N58" i="6"/>
  <c r="N57" i="6"/>
  <c r="N56" i="6"/>
  <c r="N55" i="6"/>
  <c r="N54" i="6"/>
  <c r="N53" i="6"/>
  <c r="N52" i="6"/>
  <c r="N51" i="6"/>
  <c r="N50" i="6"/>
  <c r="N49" i="6"/>
  <c r="M48" i="6"/>
  <c r="M47" i="6"/>
  <c r="M46" i="6"/>
  <c r="M45" i="6"/>
  <c r="M44" i="6"/>
  <c r="M43" i="6"/>
  <c r="M42" i="6"/>
  <c r="M41" i="6"/>
  <c r="M40" i="6"/>
  <c r="L39" i="6"/>
  <c r="L38" i="6"/>
  <c r="L37" i="6"/>
  <c r="L36" i="6"/>
  <c r="L35" i="6"/>
  <c r="L34" i="6"/>
  <c r="L33" i="6"/>
  <c r="L32" i="6"/>
  <c r="K31" i="6"/>
  <c r="K30" i="6"/>
  <c r="K29" i="6"/>
  <c r="K28" i="6"/>
  <c r="K27" i="6"/>
  <c r="K26" i="6"/>
  <c r="K25" i="6"/>
  <c r="J24" i="6"/>
  <c r="J23" i="6"/>
  <c r="J22" i="6"/>
  <c r="J21" i="6"/>
  <c r="J20" i="6"/>
  <c r="J19" i="6"/>
  <c r="I18" i="6"/>
  <c r="I17" i="6"/>
  <c r="I16" i="6"/>
  <c r="I15" i="6"/>
  <c r="I14" i="6"/>
  <c r="D9" i="4"/>
  <c r="E6" i="3"/>
  <c r="D5" i="3"/>
  <c r="N58" i="5"/>
  <c r="N57" i="5"/>
  <c r="N56" i="5"/>
  <c r="N55" i="5"/>
  <c r="N54" i="5"/>
  <c r="N53" i="5"/>
  <c r="N52" i="5"/>
  <c r="N51" i="5"/>
  <c r="N50" i="5"/>
  <c r="N49" i="5"/>
  <c r="M48" i="5"/>
  <c r="M47" i="5"/>
  <c r="M46" i="5"/>
  <c r="M45" i="5"/>
  <c r="M44" i="5"/>
  <c r="M43" i="5"/>
  <c r="M42" i="5"/>
  <c r="M41" i="5"/>
  <c r="M40" i="5"/>
  <c r="L39" i="5"/>
  <c r="L38" i="5"/>
  <c r="L37" i="5"/>
  <c r="L36" i="5"/>
  <c r="L35" i="5"/>
  <c r="L34" i="5"/>
  <c r="L33" i="5"/>
  <c r="L32" i="5"/>
  <c r="K31" i="5"/>
  <c r="H30" i="5"/>
  <c r="K30" i="5"/>
  <c r="K29" i="5"/>
  <c r="K28" i="5"/>
  <c r="K27" i="5"/>
  <c r="K26" i="5"/>
  <c r="K25" i="5"/>
  <c r="J24" i="5"/>
  <c r="J23" i="5"/>
  <c r="J22" i="5"/>
  <c r="J21" i="5"/>
  <c r="J20" i="5"/>
  <c r="J19" i="5"/>
  <c r="I18" i="5"/>
  <c r="I17" i="5"/>
  <c r="I16" i="5"/>
  <c r="I15" i="5"/>
  <c r="I14" i="5"/>
  <c r="D49" i="3"/>
  <c r="E49" i="3"/>
  <c r="F49" i="3"/>
  <c r="G49" i="3"/>
  <c r="H49" i="3"/>
  <c r="I49" i="3"/>
  <c r="J49" i="3"/>
  <c r="K49" i="3"/>
  <c r="L49" i="3"/>
  <c r="M49" i="3"/>
  <c r="N49" i="3"/>
  <c r="D50" i="3"/>
  <c r="E50" i="3"/>
  <c r="F50" i="3"/>
  <c r="G50" i="3"/>
  <c r="H50" i="3"/>
  <c r="I50" i="3"/>
  <c r="J50" i="3"/>
  <c r="K50" i="3"/>
  <c r="L50" i="3"/>
  <c r="M50" i="3"/>
  <c r="N50" i="3"/>
  <c r="D51" i="3"/>
  <c r="E51" i="3"/>
  <c r="F51" i="3"/>
  <c r="G51" i="3"/>
  <c r="H51" i="3"/>
  <c r="I51" i="3"/>
  <c r="J51" i="3"/>
  <c r="K51" i="3"/>
  <c r="L51" i="3"/>
  <c r="M51" i="3"/>
  <c r="N51" i="3"/>
  <c r="D52" i="3"/>
  <c r="E52" i="3"/>
  <c r="F52" i="3"/>
  <c r="G52" i="3"/>
  <c r="H52" i="3"/>
  <c r="I52" i="3"/>
  <c r="J52" i="3"/>
  <c r="K52" i="3"/>
  <c r="L52" i="3"/>
  <c r="M52" i="3"/>
  <c r="N52" i="3"/>
  <c r="D53" i="3"/>
  <c r="E53" i="3"/>
  <c r="F53" i="3"/>
  <c r="G53" i="3"/>
  <c r="H53" i="3"/>
  <c r="I53" i="3"/>
  <c r="J53" i="3"/>
  <c r="K53" i="3"/>
  <c r="L53" i="3"/>
  <c r="M53" i="3"/>
  <c r="N53" i="3"/>
  <c r="D54" i="3"/>
  <c r="E54" i="3"/>
  <c r="F54" i="3"/>
  <c r="G54" i="3"/>
  <c r="H54" i="3"/>
  <c r="I54" i="3"/>
  <c r="J54" i="3"/>
  <c r="K54" i="3"/>
  <c r="L54" i="3"/>
  <c r="M54" i="3"/>
  <c r="N54" i="3"/>
  <c r="D55" i="3"/>
  <c r="E55" i="3"/>
  <c r="F55" i="3"/>
  <c r="G55" i="3"/>
  <c r="H55" i="3"/>
  <c r="I55" i="3"/>
  <c r="J55" i="3"/>
  <c r="K55" i="3"/>
  <c r="L55" i="3"/>
  <c r="M55" i="3"/>
  <c r="N55" i="3"/>
  <c r="D56" i="3"/>
  <c r="E56" i="3"/>
  <c r="F56" i="3"/>
  <c r="G56" i="3"/>
  <c r="H56" i="3"/>
  <c r="I56" i="3"/>
  <c r="J56" i="3"/>
  <c r="K56" i="3"/>
  <c r="L56" i="3"/>
  <c r="M56" i="3"/>
  <c r="N56" i="3"/>
  <c r="D57" i="3"/>
  <c r="E57" i="3"/>
  <c r="F57" i="3"/>
  <c r="G57" i="3"/>
  <c r="H57" i="3"/>
  <c r="I57" i="3"/>
  <c r="J57" i="3"/>
  <c r="K57" i="3"/>
  <c r="L57" i="3"/>
  <c r="M57" i="3"/>
  <c r="N57" i="3"/>
  <c r="D58" i="3"/>
  <c r="E58" i="3"/>
  <c r="F58" i="3"/>
  <c r="G58" i="3"/>
  <c r="H58" i="3"/>
  <c r="I58" i="3"/>
  <c r="J58" i="3"/>
  <c r="K58" i="3"/>
  <c r="L58" i="3"/>
  <c r="M58" i="3"/>
  <c r="N58" i="3"/>
  <c r="D41" i="3"/>
  <c r="E41" i="3"/>
  <c r="F41" i="3"/>
  <c r="G41" i="3"/>
  <c r="H41" i="3"/>
  <c r="I41" i="3"/>
  <c r="J41" i="3"/>
  <c r="K41" i="3"/>
  <c r="L41" i="3"/>
  <c r="M41" i="3"/>
  <c r="D42" i="3"/>
  <c r="E42" i="3"/>
  <c r="F42" i="3"/>
  <c r="G42" i="3"/>
  <c r="H42" i="3"/>
  <c r="I42" i="3"/>
  <c r="J42" i="3"/>
  <c r="K42" i="3"/>
  <c r="L42" i="3"/>
  <c r="M42" i="3"/>
  <c r="D43" i="3"/>
  <c r="E43" i="3"/>
  <c r="F43" i="3"/>
  <c r="G43" i="3"/>
  <c r="H43" i="3"/>
  <c r="I43" i="3"/>
  <c r="J43" i="3"/>
  <c r="K43" i="3"/>
  <c r="L43" i="3"/>
  <c r="M43" i="3"/>
  <c r="D44" i="3"/>
  <c r="E44" i="3"/>
  <c r="F44" i="3"/>
  <c r="G44" i="3"/>
  <c r="H44" i="3"/>
  <c r="I44" i="3"/>
  <c r="J44" i="3"/>
  <c r="K44" i="3"/>
  <c r="L44" i="3"/>
  <c r="M44" i="3"/>
  <c r="D45" i="3"/>
  <c r="E45" i="3"/>
  <c r="F45" i="3"/>
  <c r="G45" i="3"/>
  <c r="H45" i="3"/>
  <c r="I45" i="3"/>
  <c r="J45" i="3"/>
  <c r="K45" i="3"/>
  <c r="L45" i="3"/>
  <c r="M45" i="3"/>
  <c r="D46" i="3"/>
  <c r="E46" i="3"/>
  <c r="F46" i="3"/>
  <c r="G46" i="3"/>
  <c r="H46" i="3"/>
  <c r="I46" i="3"/>
  <c r="J46" i="3"/>
  <c r="K46" i="3"/>
  <c r="L46" i="3"/>
  <c r="M46" i="3"/>
  <c r="D47" i="3"/>
  <c r="E47" i="3"/>
  <c r="F47" i="3"/>
  <c r="G47" i="3"/>
  <c r="H47" i="3"/>
  <c r="I47" i="3"/>
  <c r="J47" i="3"/>
  <c r="K47" i="3"/>
  <c r="L47" i="3"/>
  <c r="M47" i="3"/>
  <c r="D48" i="3"/>
  <c r="E48" i="3"/>
  <c r="F48" i="3"/>
  <c r="G48" i="3"/>
  <c r="H48" i="3"/>
  <c r="I48" i="3"/>
  <c r="J48" i="3"/>
  <c r="K48" i="3"/>
  <c r="L48" i="3"/>
  <c r="M48" i="3"/>
  <c r="D40" i="3"/>
  <c r="E40" i="3"/>
  <c r="F40" i="3"/>
  <c r="G40" i="3"/>
  <c r="H40" i="3"/>
  <c r="I40" i="3"/>
  <c r="J40" i="3"/>
  <c r="K40" i="3"/>
  <c r="L40" i="3"/>
  <c r="M40" i="3"/>
  <c r="D33" i="3"/>
  <c r="E33" i="3"/>
  <c r="F33" i="3"/>
  <c r="G33" i="3"/>
  <c r="H33" i="3"/>
  <c r="I33" i="3"/>
  <c r="J33" i="3"/>
  <c r="K33" i="3"/>
  <c r="L33" i="3"/>
  <c r="D34" i="3"/>
  <c r="E34" i="3"/>
  <c r="F34" i="3"/>
  <c r="G34" i="3"/>
  <c r="H34" i="3"/>
  <c r="I34" i="3"/>
  <c r="J34" i="3"/>
  <c r="K34" i="3"/>
  <c r="L34" i="3"/>
  <c r="D35" i="3"/>
  <c r="E35" i="3"/>
  <c r="F35" i="3"/>
  <c r="G35" i="3"/>
  <c r="H35" i="3"/>
  <c r="I35" i="3"/>
  <c r="J35" i="3"/>
  <c r="K35" i="3"/>
  <c r="L35" i="3"/>
  <c r="D36" i="3"/>
  <c r="E36" i="3"/>
  <c r="F36" i="3"/>
  <c r="G36" i="3"/>
  <c r="H36" i="3"/>
  <c r="I36" i="3"/>
  <c r="J36" i="3"/>
  <c r="K36" i="3"/>
  <c r="L36" i="3"/>
  <c r="D37" i="3"/>
  <c r="E37" i="3"/>
  <c r="F37" i="3"/>
  <c r="G37" i="3"/>
  <c r="H37" i="3"/>
  <c r="I37" i="3"/>
  <c r="J37" i="3"/>
  <c r="K37" i="3"/>
  <c r="L37" i="3"/>
  <c r="D38" i="3"/>
  <c r="E38" i="3"/>
  <c r="F38" i="3"/>
  <c r="G38" i="3"/>
  <c r="H38" i="3"/>
  <c r="I38" i="3"/>
  <c r="J38" i="3"/>
  <c r="K38" i="3"/>
  <c r="L38" i="3"/>
  <c r="D39" i="3"/>
  <c r="E39" i="3"/>
  <c r="F39" i="3"/>
  <c r="G39" i="3"/>
  <c r="H39" i="3"/>
  <c r="I39" i="3"/>
  <c r="J39" i="3"/>
  <c r="K39" i="3"/>
  <c r="L39" i="3"/>
  <c r="D32" i="3"/>
  <c r="E32" i="3"/>
  <c r="F32" i="3"/>
  <c r="G32" i="3"/>
  <c r="H32" i="3"/>
  <c r="I32" i="3"/>
  <c r="J32" i="3"/>
  <c r="K32" i="3"/>
  <c r="L32" i="3"/>
  <c r="D26" i="3"/>
  <c r="E26" i="3"/>
  <c r="F26" i="3"/>
  <c r="G26" i="3"/>
  <c r="H26" i="3"/>
  <c r="I26" i="3"/>
  <c r="J26" i="3"/>
  <c r="K26" i="3"/>
  <c r="D27" i="3"/>
  <c r="E27" i="3"/>
  <c r="F27" i="3"/>
  <c r="G27" i="3"/>
  <c r="H27" i="3"/>
  <c r="I27" i="3"/>
  <c r="J27" i="3"/>
  <c r="K27" i="3"/>
  <c r="D28" i="3"/>
  <c r="E28" i="3"/>
  <c r="F28" i="3"/>
  <c r="G28" i="3"/>
  <c r="H28" i="3"/>
  <c r="I28" i="3"/>
  <c r="J28" i="3"/>
  <c r="K28" i="3"/>
  <c r="D29" i="3"/>
  <c r="E29" i="3"/>
  <c r="F29" i="3"/>
  <c r="G29" i="3"/>
  <c r="H29" i="3"/>
  <c r="I29" i="3"/>
  <c r="J29" i="3"/>
  <c r="K29" i="3"/>
  <c r="D30" i="3"/>
  <c r="E30" i="3"/>
  <c r="F30" i="3"/>
  <c r="G30" i="3"/>
  <c r="H30" i="3"/>
  <c r="I30" i="3"/>
  <c r="J30" i="3"/>
  <c r="K30" i="3"/>
  <c r="D31" i="3"/>
  <c r="E31" i="3"/>
  <c r="F31" i="3"/>
  <c r="G31" i="3"/>
  <c r="H31" i="3"/>
  <c r="I31" i="3"/>
  <c r="J31" i="3"/>
  <c r="K31" i="3"/>
  <c r="D25" i="3"/>
  <c r="E25" i="3"/>
  <c r="F25" i="3"/>
  <c r="G25" i="3"/>
  <c r="H25" i="3"/>
  <c r="I25" i="3"/>
  <c r="J25" i="3"/>
  <c r="K25" i="3"/>
  <c r="D20" i="3"/>
  <c r="E20" i="3"/>
  <c r="F20" i="3"/>
  <c r="G20" i="3"/>
  <c r="H20" i="3"/>
  <c r="I20" i="3"/>
  <c r="J20" i="3"/>
  <c r="D21" i="3"/>
  <c r="E21" i="3"/>
  <c r="F21" i="3"/>
  <c r="G21" i="3"/>
  <c r="H21" i="3"/>
  <c r="I21" i="3"/>
  <c r="J21" i="3"/>
  <c r="D22" i="3"/>
  <c r="E22" i="3"/>
  <c r="F22" i="3"/>
  <c r="G22" i="3"/>
  <c r="H22" i="3"/>
  <c r="I22" i="3"/>
  <c r="J22" i="3"/>
  <c r="D23" i="3"/>
  <c r="E23" i="3"/>
  <c r="F23" i="3"/>
  <c r="G23" i="3"/>
  <c r="H23" i="3"/>
  <c r="I23" i="3"/>
  <c r="J23" i="3"/>
  <c r="D24" i="3"/>
  <c r="E24" i="3"/>
  <c r="F24" i="3"/>
  <c r="G24" i="3"/>
  <c r="H24" i="3"/>
  <c r="I24" i="3"/>
  <c r="J24" i="3"/>
  <c r="D19" i="3"/>
  <c r="E19" i="3"/>
  <c r="F19" i="3"/>
  <c r="G19" i="3"/>
  <c r="H19" i="3"/>
  <c r="I19" i="3"/>
  <c r="J19" i="3"/>
  <c r="D16" i="3"/>
  <c r="E16" i="3"/>
  <c r="F16" i="3"/>
  <c r="G16" i="3"/>
  <c r="H16" i="3"/>
  <c r="I16" i="3"/>
  <c r="D17" i="3"/>
  <c r="E17" i="3"/>
  <c r="F17" i="3"/>
  <c r="G17" i="3"/>
  <c r="H17" i="3"/>
  <c r="I17" i="3"/>
  <c r="D18" i="3"/>
  <c r="E18" i="3"/>
  <c r="F18" i="3"/>
  <c r="G18" i="3"/>
  <c r="H18" i="3"/>
  <c r="I18" i="3"/>
  <c r="D15" i="3"/>
  <c r="E15" i="3"/>
  <c r="F15" i="3"/>
  <c r="G15" i="3"/>
  <c r="H15" i="3"/>
  <c r="I15" i="3"/>
  <c r="D14" i="3"/>
  <c r="E14" i="3"/>
  <c r="F14" i="3"/>
  <c r="G14" i="3"/>
  <c r="H14" i="3"/>
  <c r="I14" i="3"/>
  <c r="F13" i="3"/>
  <c r="E13" i="3"/>
  <c r="E12" i="3"/>
  <c r="G12" i="3"/>
  <c r="G11" i="3"/>
  <c r="F11" i="3"/>
  <c r="G10" i="3"/>
  <c r="F10" i="3"/>
  <c r="E10" i="3"/>
  <c r="E9" i="3"/>
  <c r="F8" i="3"/>
  <c r="F7" i="3"/>
  <c r="E7" i="3"/>
  <c r="D9" i="3"/>
  <c r="F9" i="3"/>
  <c r="D8" i="3"/>
  <c r="E8" i="3"/>
  <c r="D6" i="3"/>
  <c r="E5" i="3"/>
  <c r="D4" i="3"/>
  <c r="D13" i="3"/>
  <c r="D12" i="3"/>
  <c r="D11" i="3"/>
  <c r="G13" i="3"/>
  <c r="F12" i="3"/>
  <c r="E11" i="3"/>
  <c r="D10" i="3"/>
  <c r="D7" i="3"/>
</calcChain>
</file>

<file path=xl/sharedStrings.xml><?xml version="1.0" encoding="utf-8"?>
<sst xmlns="http://schemas.openxmlformats.org/spreadsheetml/2006/main" count="316" uniqueCount="67">
  <si>
    <t>作者順位(i)</t>
  </si>
  <si>
    <t xml:space="preserve">說明 </t>
    <phoneticPr fontId="1" type="noConversion"/>
  </si>
  <si>
    <t>通訊作者為第1作者時: 第1作者獎金24000,第2作者獎金4000,第3作者獎金2000</t>
    <phoneticPr fontId="1" type="noConversion"/>
  </si>
  <si>
    <t>通訊作者為第2作者時,第1作者獎金12000,第2作者獎金12000, 第3作者獎金6000</t>
    <phoneticPr fontId="1" type="noConversion"/>
  </si>
  <si>
    <t>通訊作者為第3作者時,第1作者獎金12000,第2作者獎金6000, 第3作者獎金12000</t>
    <phoneticPr fontId="1" type="noConversion"/>
  </si>
  <si>
    <t>通訊作者為第1作者時: 第1作者獎金24000,第2作者獎金3000,第3作者獎金2000,第4作者獎金1000</t>
    <phoneticPr fontId="1" type="noConversion"/>
  </si>
  <si>
    <t>通訊作者為第2作者時: 第1作者獎金12000,第2作者獎金12000,第3作者獎金4000,第4作者獎金2000</t>
    <phoneticPr fontId="1" type="noConversion"/>
  </si>
  <si>
    <t>通訊作者為第3作者時: 第1作者獎金12000,第2作者獎金4000,第3作者獎金12000,第4作者獎金2000</t>
    <phoneticPr fontId="1" type="noConversion"/>
  </si>
  <si>
    <t>通訊作者為第4作者時: 第1作者獎金12000,第2作者獎金4000,第3作者獎金2000,第4作者獎金12000</t>
    <phoneticPr fontId="1" type="noConversion"/>
  </si>
  <si>
    <t>第1位作者</t>
    <phoneticPr fontId="1" type="noConversion"/>
  </si>
  <si>
    <t>第2位作者</t>
    <phoneticPr fontId="1" type="noConversion"/>
  </si>
  <si>
    <t>第3位作者</t>
  </si>
  <si>
    <t>第4位作者</t>
  </si>
  <si>
    <t>第5位作者</t>
  </si>
  <si>
    <t>第6位作者</t>
  </si>
  <si>
    <t>第7位作者</t>
  </si>
  <si>
    <t>第8位作者</t>
  </si>
  <si>
    <t>第9位作者</t>
  </si>
  <si>
    <t>第10位作者</t>
  </si>
  <si>
    <t>條件</t>
    <phoneticPr fontId="1" type="noConversion"/>
  </si>
  <si>
    <t>通訊作者=第一作者
（2人以上）</t>
    <phoneticPr fontId="1" type="noConversion"/>
  </si>
  <si>
    <t>比例</t>
    <phoneticPr fontId="1" type="noConversion"/>
  </si>
  <si>
    <r>
      <t>通訊作者</t>
    </r>
    <r>
      <rPr>
        <sz val="12"/>
        <color theme="1"/>
        <rFont val="新細明體"/>
        <family val="1"/>
        <charset val="136"/>
      </rPr>
      <t>≠第一作者
（僅2人）</t>
    </r>
    <phoneticPr fontId="1" type="noConversion"/>
  </si>
  <si>
    <r>
      <t>通訊作者</t>
    </r>
    <r>
      <rPr>
        <sz val="12"/>
        <color theme="1"/>
        <rFont val="新細明體"/>
        <family val="1"/>
        <charset val="136"/>
      </rPr>
      <t>≠第一作者
（2人以上）</t>
    </r>
    <phoneticPr fontId="1" type="noConversion"/>
  </si>
  <si>
    <t>第一作者</t>
    <phoneticPr fontId="1" type="noConversion"/>
  </si>
  <si>
    <t>通訊作者</t>
    <phoneticPr fontId="1" type="noConversion"/>
  </si>
  <si>
    <t>比例</t>
    <phoneticPr fontId="1" type="noConversion"/>
  </si>
  <si>
    <t>通訊=第一</t>
    <phoneticPr fontId="1" type="noConversion"/>
  </si>
  <si>
    <t>通訊</t>
    <phoneticPr fontId="1" type="noConversion"/>
  </si>
  <si>
    <t>第一</t>
    <phoneticPr fontId="1" type="noConversion"/>
  </si>
  <si>
    <t>扣除通訊及
第一作者人數
（n）</t>
    <phoneticPr fontId="1" type="noConversion"/>
  </si>
  <si>
    <t>(n+1-i)/(n*(n+1)/2)</t>
    <phoneticPr fontId="1" type="noConversion"/>
  </si>
  <si>
    <t>公式</t>
    <phoneticPr fontId="1" type="noConversion"/>
  </si>
  <si>
    <t>順位</t>
    <phoneticPr fontId="1" type="noConversion"/>
  </si>
  <si>
    <t>A類 $30,000</t>
    <phoneticPr fontId="1" type="noConversion"/>
  </si>
  <si>
    <t>A類 $30,000
剩餘獎勵金</t>
    <phoneticPr fontId="1" type="noConversion"/>
  </si>
  <si>
    <t>B類 獎勵金</t>
    <phoneticPr fontId="1" type="noConversion"/>
  </si>
  <si>
    <t>B類 獎勵金</t>
    <phoneticPr fontId="1" type="noConversion"/>
  </si>
  <si>
    <t>A類 獎勵金</t>
    <phoneticPr fontId="1" type="noConversion"/>
  </si>
  <si>
    <r>
      <t>B</t>
    </r>
    <r>
      <rPr>
        <sz val="12"/>
        <color theme="1"/>
        <rFont val="新細明體"/>
        <family val="2"/>
        <charset val="136"/>
        <scheme val="minor"/>
      </rPr>
      <t>類 $20,000</t>
    </r>
    <phoneticPr fontId="1" type="noConversion"/>
  </si>
  <si>
    <t>B類 $20,000
剩餘獎勵金</t>
    <phoneticPr fontId="1" type="noConversion"/>
  </si>
  <si>
    <t>B類 $12,000</t>
    <phoneticPr fontId="1" type="noConversion"/>
  </si>
  <si>
    <t>B類 $12,000
剩餘獎勵金</t>
    <phoneticPr fontId="1" type="noConversion"/>
  </si>
  <si>
    <t>A類 $30,000 獎勵金額試算(新表)</t>
    <phoneticPr fontId="1" type="noConversion"/>
  </si>
  <si>
    <t>B類 $20,000 獎勵金額試算(新表)(期刊: SSCI、SCI、SCIE、A&amp;HCI)</t>
    <phoneticPr fontId="1" type="noConversion"/>
  </si>
  <si>
    <t>B類 $12,000 獎勵金額試算(新表)(期刊:TSSCI、THCI Core、EI（限 Journal）)</t>
    <phoneticPr fontId="1" type="noConversion"/>
  </si>
  <si>
    <t>通訊作者為第1作者時: 第1作者獎金16000,第2作者獎金2667,第3作者獎金1333</t>
    <phoneticPr fontId="1" type="noConversion"/>
  </si>
  <si>
    <t>通訊作者為第1作者時: 第1作者獎金9600,第2作者獎金1600,第3作者獎金800</t>
    <phoneticPr fontId="1" type="noConversion"/>
  </si>
  <si>
    <t>通訊作者為第2作者時:第1作者獎金4800,第2作者獎金4800,第3作者獎金2400</t>
    <phoneticPr fontId="1" type="noConversion"/>
  </si>
  <si>
    <t>通訊作者為第3作者時,第1作者獎金4800,第2作者獎金2400, 第3作者獎金4800</t>
    <phoneticPr fontId="1" type="noConversion"/>
  </si>
  <si>
    <t>通訊作者為第1作者時: 第1作者獎金9600,第2作者獎金1200,第3作者獎金800,第4作者獎金400</t>
    <phoneticPr fontId="1" type="noConversion"/>
  </si>
  <si>
    <t>通訊作者為第2作者時: 第1作者獎金4800,第2作者獎金4800,第3作者獎金1600,第4作者獎金800</t>
    <phoneticPr fontId="1" type="noConversion"/>
  </si>
  <si>
    <t>通訊作者為第3作者時: 第1作者獎金4800,第2作者獎金1600,第3作者獎金4800,第4作者獎金800</t>
    <phoneticPr fontId="1" type="noConversion"/>
  </si>
  <si>
    <t>通訊作者為第4作者時: 第1作者獎金4800,第2作者獎金1600,第3作者獎金800,第4作者獎金4800</t>
    <phoneticPr fontId="1" type="noConversion"/>
  </si>
  <si>
    <t>通訊作者為第2作者時,第1作者獎金8000,第2作者獎金8000, 第3作者獎金4000</t>
    <phoneticPr fontId="1" type="noConversion"/>
  </si>
  <si>
    <t>通訊作者為第3作者時,第1作者獎金8000,第2作者獎金4000, 第3作者獎金8000</t>
    <phoneticPr fontId="1" type="noConversion"/>
  </si>
  <si>
    <t>通訊作者為第1作者時: 第1作者獎金16000,第2作者獎金2000,第3作者獎金1333,第4作者獎金667</t>
    <phoneticPr fontId="1" type="noConversion"/>
  </si>
  <si>
    <t>通訊作者為第2作者時: 第1作者獎金8000,第2作者獎金8000,第3作者獎金2667,第4作者獎金1333</t>
    <phoneticPr fontId="1" type="noConversion"/>
  </si>
  <si>
    <t>通訊作者為第3作者時: 第1作者獎金8000,第2作者獎金2667,第3作者獎金8000,第4作者獎金1333</t>
    <phoneticPr fontId="1" type="noConversion"/>
  </si>
  <si>
    <t>通訊作者為第4作者時: 第1作者獎金8000,第2作者獎金2667,第3作者獎金1333,第4作者獎金8000</t>
    <phoneticPr fontId="1" type="noConversion"/>
  </si>
  <si>
    <t>作者人數(n)</t>
    <phoneticPr fontId="1" type="noConversion"/>
  </si>
  <si>
    <t>作者順位(i)</t>
    <phoneticPr fontId="1" type="noConversion"/>
  </si>
  <si>
    <t>通訊作者之序位</t>
    <phoneticPr fontId="1" type="noConversion"/>
  </si>
  <si>
    <t>通訊作者之序位</t>
    <phoneticPr fontId="1" type="noConversion"/>
  </si>
  <si>
    <t>通訊作者之序位</t>
    <phoneticPr fontId="1" type="noConversion"/>
  </si>
  <si>
    <t>通訊作者(標黃底)</t>
    <phoneticPr fontId="1" type="noConversion"/>
  </si>
  <si>
    <t>通訊作者(標黃底)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</si>
</sst>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???/???"/>
    <numFmt numFmtId="177" formatCode="0_);[Red]\(0\)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6"/>
      <color rgb="FFFF0000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0" fillId="0" borderId="1" xfId="0" applyFill="1" applyBorder="1">
      <alignment vertical="center"/>
    </xf>
    <xf numFmtId="0" fontId="0" fillId="0" borderId="5" xfId="0" applyFill="1" applyBorder="1">
      <alignment vertical="center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3" borderId="9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" xfId="0" applyFill="1" applyBorder="1">
      <alignment vertical="center"/>
    </xf>
    <xf numFmtId="0" fontId="0" fillId="0" borderId="13" xfId="0" applyBorder="1">
      <alignment vertical="center"/>
    </xf>
    <xf numFmtId="0" fontId="0" fillId="3" borderId="12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2" borderId="15" xfId="0" applyFill="1" applyBorder="1" applyAlignment="1">
      <alignment horizontal="center" vertical="center" wrapText="1"/>
    </xf>
    <xf numFmtId="0" fontId="0" fillId="0" borderId="16" xfId="0" applyBorder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4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0" borderId="18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2" xfId="0" applyFill="1" applyBorder="1">
      <alignment vertical="center"/>
    </xf>
    <xf numFmtId="176" fontId="0" fillId="0" borderId="0" xfId="0" applyNumberFormat="1">
      <alignment vertical="center"/>
    </xf>
    <xf numFmtId="12" fontId="0" fillId="0" borderId="5" xfId="0" applyNumberFormat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12" fontId="0" fillId="0" borderId="10" xfId="0" applyNumberFormat="1" applyBorder="1" applyAlignment="1">
      <alignment horizontal="center" vertical="center"/>
    </xf>
    <xf numFmtId="12" fontId="0" fillId="0" borderId="1" xfId="0" applyNumberFormat="1" applyBorder="1" applyAlignment="1">
      <alignment horizontal="center" vertical="center"/>
    </xf>
    <xf numFmtId="12" fontId="0" fillId="0" borderId="20" xfId="0" applyNumberFormat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12" fontId="0" fillId="0" borderId="9" xfId="0" applyNumberFormat="1" applyBorder="1" applyAlignment="1">
      <alignment horizontal="center" vertical="center"/>
    </xf>
    <xf numFmtId="177" fontId="0" fillId="4" borderId="9" xfId="0" applyNumberFormat="1" applyFill="1" applyBorder="1">
      <alignment vertical="center"/>
    </xf>
    <xf numFmtId="177" fontId="0" fillId="3" borderId="9" xfId="0" applyNumberFormat="1" applyFill="1" applyBorder="1">
      <alignment vertical="center"/>
    </xf>
    <xf numFmtId="177" fontId="0" fillId="2" borderId="9" xfId="0" applyNumberFormat="1" applyFill="1" applyBorder="1">
      <alignment vertical="center"/>
    </xf>
    <xf numFmtId="177" fontId="0" fillId="3" borderId="10" xfId="0" applyNumberFormat="1" applyFill="1" applyBorder="1">
      <alignment vertical="center"/>
    </xf>
    <xf numFmtId="177" fontId="0" fillId="4" borderId="10" xfId="0" applyNumberFormat="1" applyFill="1" applyBorder="1">
      <alignment vertical="center"/>
    </xf>
    <xf numFmtId="177" fontId="0" fillId="2" borderId="10" xfId="0" applyNumberFormat="1" applyFill="1" applyBorder="1">
      <alignment vertical="center"/>
    </xf>
    <xf numFmtId="177" fontId="0" fillId="2" borderId="5" xfId="0" applyNumberFormat="1" applyFill="1" applyBorder="1">
      <alignment vertical="center"/>
    </xf>
    <xf numFmtId="177" fontId="0" fillId="0" borderId="1" xfId="0" applyNumberFormat="1" applyBorder="1">
      <alignment vertical="center"/>
    </xf>
    <xf numFmtId="177" fontId="0" fillId="4" borderId="1" xfId="0" applyNumberFormat="1" applyFill="1" applyBorder="1">
      <alignment vertical="center"/>
    </xf>
    <xf numFmtId="177" fontId="0" fillId="2" borderId="1" xfId="0" applyNumberFormat="1" applyFill="1" applyBorder="1">
      <alignment vertical="center"/>
    </xf>
    <xf numFmtId="177" fontId="0" fillId="3" borderId="1" xfId="0" applyNumberFormat="1" applyFill="1" applyBorder="1">
      <alignment vertical="center"/>
    </xf>
    <xf numFmtId="177" fontId="0" fillId="4" borderId="5" xfId="0" applyNumberFormat="1" applyFill="1" applyBorder="1">
      <alignment vertical="center"/>
    </xf>
    <xf numFmtId="177" fontId="0" fillId="0" borderId="10" xfId="0" applyNumberFormat="1" applyBorder="1">
      <alignment vertical="center"/>
    </xf>
    <xf numFmtId="0" fontId="0" fillId="3" borderId="19" xfId="0" applyFill="1" applyBorder="1">
      <alignment vertical="center"/>
    </xf>
    <xf numFmtId="0" fontId="0" fillId="0" borderId="17" xfId="0" applyBorder="1">
      <alignment vertical="center"/>
    </xf>
    <xf numFmtId="176" fontId="0" fillId="0" borderId="5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2" fontId="0" fillId="3" borderId="5" xfId="0" applyNumberFormat="1" applyFill="1" applyBorder="1" applyAlignment="1">
      <alignment horizontal="center" vertical="center"/>
    </xf>
    <xf numFmtId="12" fontId="0" fillId="3" borderId="1" xfId="0" applyNumberFormat="1" applyFill="1" applyBorder="1" applyAlignment="1">
      <alignment horizontal="center" vertical="center"/>
    </xf>
    <xf numFmtId="12" fontId="0" fillId="3" borderId="20" xfId="0" applyNumberFormat="1" applyFill="1" applyBorder="1" applyAlignment="1">
      <alignment horizontal="center" vertical="center"/>
    </xf>
    <xf numFmtId="176" fontId="0" fillId="3" borderId="5" xfId="0" applyNumberFormat="1" applyFill="1" applyBorder="1" applyAlignment="1">
      <alignment horizontal="center" vertical="center"/>
    </xf>
    <xf numFmtId="12" fontId="0" fillId="3" borderId="10" xfId="0" applyNumberFormat="1" applyFill="1" applyBorder="1" applyAlignment="1">
      <alignment horizontal="center" vertical="center"/>
    </xf>
    <xf numFmtId="176" fontId="0" fillId="3" borderId="10" xfId="0" applyNumberFormat="1" applyFill="1" applyBorder="1" applyAlignment="1">
      <alignment horizontal="center" vertical="center"/>
    </xf>
    <xf numFmtId="177" fontId="0" fillId="4" borderId="20" xfId="0" applyNumberFormat="1" applyFill="1" applyBorder="1">
      <alignment vertical="center"/>
    </xf>
    <xf numFmtId="0" fontId="0" fillId="3" borderId="18" xfId="0" applyFill="1" applyBorder="1">
      <alignment vertical="center"/>
    </xf>
    <xf numFmtId="177" fontId="0" fillId="3" borderId="5" xfId="0" applyNumberFormat="1" applyFill="1" applyBorder="1">
      <alignment vertical="center"/>
    </xf>
    <xf numFmtId="0" fontId="0" fillId="0" borderId="14" xfId="0" applyBorder="1">
      <alignment vertical="center"/>
    </xf>
    <xf numFmtId="0" fontId="0" fillId="0" borderId="24" xfId="0" applyBorder="1">
      <alignment vertical="center"/>
    </xf>
    <xf numFmtId="177" fontId="0" fillId="2" borderId="20" xfId="0" applyNumberFormat="1" applyFill="1" applyBorder="1">
      <alignment vertical="center"/>
    </xf>
    <xf numFmtId="0" fontId="0" fillId="0" borderId="11" xfId="0" applyBorder="1">
      <alignment vertical="center"/>
    </xf>
    <xf numFmtId="177" fontId="0" fillId="0" borderId="5" xfId="0" applyNumberFormat="1" applyBorder="1">
      <alignment vertical="center"/>
    </xf>
    <xf numFmtId="0" fontId="0" fillId="0" borderId="12" xfId="0" applyBorder="1">
      <alignment vertical="center"/>
    </xf>
    <xf numFmtId="177" fontId="0" fillId="0" borderId="9" xfId="0" applyNumberFormat="1" applyBorder="1">
      <alignment vertical="center"/>
    </xf>
    <xf numFmtId="0" fontId="0" fillId="0" borderId="14" xfId="0" applyFill="1" applyBorder="1">
      <alignment vertical="center"/>
    </xf>
    <xf numFmtId="0" fontId="0" fillId="0" borderId="0" xfId="0" applyFill="1" applyAlignment="1">
      <alignment horizontal="center" vertical="center"/>
    </xf>
    <xf numFmtId="0" fontId="0" fillId="0" borderId="22" xfId="0" applyBorder="1">
      <alignment vertical="center"/>
    </xf>
    <xf numFmtId="177" fontId="0" fillId="3" borderId="19" xfId="0" applyNumberFormat="1" applyFill="1" applyBorder="1">
      <alignment vertical="center"/>
    </xf>
    <xf numFmtId="177" fontId="0" fillId="3" borderId="23" xfId="0" applyNumberFormat="1" applyFill="1" applyBorder="1">
      <alignment vertical="center"/>
    </xf>
    <xf numFmtId="0" fontId="3" fillId="0" borderId="1" xfId="0" applyFont="1" applyBorder="1">
      <alignment vertical="center"/>
    </xf>
    <xf numFmtId="177" fontId="0" fillId="0" borderId="1" xfId="0" applyNumberFormat="1" applyFill="1" applyBorder="1">
      <alignment vertical="center"/>
    </xf>
    <xf numFmtId="177" fontId="0" fillId="4" borderId="6" xfId="0" applyNumberFormat="1" applyFill="1" applyBorder="1">
      <alignment vertical="center"/>
    </xf>
    <xf numFmtId="177" fontId="0" fillId="2" borderId="6" xfId="0" applyNumberFormat="1" applyFill="1" applyBorder="1">
      <alignment vertical="center"/>
    </xf>
    <xf numFmtId="0" fontId="0" fillId="0" borderId="7" xfId="0" applyBorder="1">
      <alignment vertical="center"/>
    </xf>
    <xf numFmtId="177" fontId="0" fillId="0" borderId="5" xfId="0" applyNumberFormat="1" applyFill="1" applyBorder="1">
      <alignment vertical="center"/>
    </xf>
    <xf numFmtId="177" fontId="0" fillId="3" borderId="16" xfId="0" applyNumberFormat="1" applyFill="1" applyBorder="1">
      <alignment vertical="center"/>
    </xf>
    <xf numFmtId="0" fontId="0" fillId="3" borderId="25" xfId="0" applyFill="1" applyBorder="1">
      <alignment vertical="center"/>
    </xf>
    <xf numFmtId="0" fontId="0" fillId="3" borderId="22" xfId="0" applyFill="1" applyBorder="1">
      <alignment vertical="center"/>
    </xf>
    <xf numFmtId="0" fontId="0" fillId="3" borderId="26" xfId="0" applyFill="1" applyBorder="1">
      <alignment vertical="center"/>
    </xf>
    <xf numFmtId="0" fontId="0" fillId="0" borderId="25" xfId="0" applyBorder="1">
      <alignment vertical="center"/>
    </xf>
    <xf numFmtId="0" fontId="4" fillId="0" borderId="0" xfId="0" applyFont="1">
      <alignment vertical="center"/>
    </xf>
    <xf numFmtId="0" fontId="0" fillId="0" borderId="19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24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4" borderId="0" xfId="0" applyFont="1" applyFill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zoomScale="70" zoomScaleNormal="70" workbookViewId="0">
      <selection activeCell="D2" sqref="D2"/>
    </sheetView>
  </sheetViews>
  <sheetFormatPr defaultRowHeight="16.5" x14ac:dyDescent="0.25"/>
  <cols>
    <col min="3" max="3" width="10.875" customWidth="1"/>
    <col min="4" max="12" width="10.5" bestFit="1" customWidth="1"/>
    <col min="13" max="13" width="11.625" bestFit="1" customWidth="1"/>
    <col min="14" max="14" width="92.375" customWidth="1"/>
  </cols>
  <sheetData>
    <row r="1" spans="1:14" ht="21" x14ac:dyDescent="0.25">
      <c r="A1" s="118" t="s">
        <v>43</v>
      </c>
      <c r="D1" s="28"/>
    </row>
    <row r="2" spans="1:14" ht="20.25" thickBot="1" x14ac:dyDescent="0.3">
      <c r="D2" s="127" t="s">
        <v>66</v>
      </c>
      <c r="E2" s="35"/>
    </row>
    <row r="3" spans="1:14" s="103" customFormat="1" ht="33.75" thickBot="1" x14ac:dyDescent="0.3">
      <c r="A3" s="20" t="s">
        <v>60</v>
      </c>
      <c r="B3" s="10" t="s">
        <v>61</v>
      </c>
      <c r="C3" s="10" t="s">
        <v>62</v>
      </c>
      <c r="D3" s="34" t="s">
        <v>9</v>
      </c>
      <c r="E3" s="34" t="s">
        <v>10</v>
      </c>
      <c r="F3" s="34" t="s">
        <v>11</v>
      </c>
      <c r="G3" s="34" t="s">
        <v>12</v>
      </c>
      <c r="H3" s="34" t="s">
        <v>13</v>
      </c>
      <c r="I3" s="34" t="s">
        <v>14</v>
      </c>
      <c r="J3" s="34" t="s">
        <v>15</v>
      </c>
      <c r="K3" s="34" t="s">
        <v>16</v>
      </c>
      <c r="L3" s="34" t="s">
        <v>17</v>
      </c>
      <c r="M3" s="34" t="s">
        <v>18</v>
      </c>
      <c r="N3" s="11" t="s">
        <v>1</v>
      </c>
    </row>
    <row r="4" spans="1:14" ht="17.25" thickBot="1" x14ac:dyDescent="0.3">
      <c r="A4" s="6">
        <v>1</v>
      </c>
      <c r="B4" s="27">
        <v>1</v>
      </c>
      <c r="C4" s="96">
        <v>1</v>
      </c>
      <c r="D4" s="92">
        <f>分配原則!$C$2</f>
        <v>30000</v>
      </c>
      <c r="E4" s="97"/>
      <c r="F4" s="97"/>
      <c r="G4" s="97"/>
      <c r="H4" s="97"/>
      <c r="I4" s="97"/>
      <c r="J4" s="97"/>
      <c r="K4" s="97"/>
      <c r="L4" s="97"/>
      <c r="M4" s="97"/>
      <c r="N4" s="98"/>
    </row>
    <row r="5" spans="1:14" x14ac:dyDescent="0.25">
      <c r="A5" s="17">
        <v>2</v>
      </c>
      <c r="B5" s="12">
        <v>1</v>
      </c>
      <c r="C5" s="17">
        <v>1</v>
      </c>
      <c r="D5" s="69">
        <f>分配原則!$D$8</f>
        <v>24000</v>
      </c>
      <c r="E5" s="70">
        <f>分配原則!$C$2-'A類 $30,000'!$D$5</f>
        <v>6000</v>
      </c>
      <c r="F5" s="71"/>
      <c r="G5" s="71"/>
      <c r="H5" s="71"/>
      <c r="I5" s="71"/>
      <c r="J5" s="71"/>
      <c r="K5" s="71"/>
      <c r="L5" s="71"/>
      <c r="M5" s="71"/>
      <c r="N5" s="114"/>
    </row>
    <row r="6" spans="1:14" ht="17.25" thickBot="1" x14ac:dyDescent="0.3">
      <c r="A6" s="19">
        <v>2</v>
      </c>
      <c r="B6" s="13">
        <v>2</v>
      </c>
      <c r="C6" s="19">
        <v>2</v>
      </c>
      <c r="D6" s="72">
        <f>分配原則!$C$2-'A類 $30,000'!$E$6</f>
        <v>15000</v>
      </c>
      <c r="E6" s="73">
        <f>分配原則!$D$9</f>
        <v>15000</v>
      </c>
      <c r="F6" s="74"/>
      <c r="G6" s="74"/>
      <c r="H6" s="74"/>
      <c r="I6" s="74"/>
      <c r="J6" s="74"/>
      <c r="K6" s="74"/>
      <c r="L6" s="74"/>
      <c r="M6" s="74"/>
      <c r="N6" s="14"/>
    </row>
    <row r="7" spans="1:14" x14ac:dyDescent="0.25">
      <c r="A7" s="25">
        <v>3</v>
      </c>
      <c r="B7" s="5">
        <v>1</v>
      </c>
      <c r="C7" s="100">
        <v>1</v>
      </c>
      <c r="D7" s="69">
        <f>分配原則!$D$8</f>
        <v>24000</v>
      </c>
      <c r="E7" s="101">
        <f>分配原則!$F$2*分配原則!U19</f>
        <v>4000</v>
      </c>
      <c r="F7" s="101">
        <f>分配原則!$F$2*分配原則!V19</f>
        <v>2000</v>
      </c>
      <c r="G7" s="71"/>
      <c r="H7" s="71"/>
      <c r="I7" s="71"/>
      <c r="J7" s="71"/>
      <c r="K7" s="71"/>
      <c r="L7" s="71"/>
      <c r="M7" s="71"/>
      <c r="N7" s="117" t="s">
        <v>2</v>
      </c>
    </row>
    <row r="8" spans="1:14" x14ac:dyDescent="0.25">
      <c r="A8" s="16">
        <v>3</v>
      </c>
      <c r="B8" s="1">
        <v>2</v>
      </c>
      <c r="C8" s="16">
        <v>2</v>
      </c>
      <c r="D8" s="76">
        <f>分配原則!$D$10</f>
        <v>12000</v>
      </c>
      <c r="E8" s="77">
        <f>分配原則!$D$13</f>
        <v>12000</v>
      </c>
      <c r="F8" s="76">
        <f>分配原則!$F$2*分配原則!V20</f>
        <v>6000</v>
      </c>
      <c r="G8" s="78"/>
      <c r="H8" s="78"/>
      <c r="I8" s="78"/>
      <c r="J8" s="78"/>
      <c r="K8" s="78"/>
      <c r="L8" s="78"/>
      <c r="M8" s="78"/>
      <c r="N8" s="104" t="s">
        <v>3</v>
      </c>
    </row>
    <row r="9" spans="1:14" ht="17.25" thickBot="1" x14ac:dyDescent="0.3">
      <c r="A9" s="2">
        <v>3</v>
      </c>
      <c r="B9" s="7">
        <v>3</v>
      </c>
      <c r="C9" s="95">
        <v>3</v>
      </c>
      <c r="D9" s="81">
        <f>分配原則!$D$10</f>
        <v>12000</v>
      </c>
      <c r="E9" s="81">
        <f>分配原則!$F$2*分配原則!U21</f>
        <v>6000</v>
      </c>
      <c r="F9" s="73">
        <f>分配原則!$D$13</f>
        <v>12000</v>
      </c>
      <c r="G9" s="74"/>
      <c r="H9" s="74"/>
      <c r="I9" s="74"/>
      <c r="J9" s="74"/>
      <c r="K9" s="74"/>
      <c r="L9" s="74"/>
      <c r="M9" s="74"/>
      <c r="N9" s="98" t="s">
        <v>4</v>
      </c>
    </row>
    <row r="10" spans="1:14" x14ac:dyDescent="0.25">
      <c r="A10" s="17">
        <v>4</v>
      </c>
      <c r="B10" s="12">
        <v>1</v>
      </c>
      <c r="C10" s="93">
        <v>1</v>
      </c>
      <c r="D10" s="80">
        <f>分配原則!$D$8</f>
        <v>24000</v>
      </c>
      <c r="E10" s="94">
        <f>分配原則!$F$2*分配原則!U22</f>
        <v>3000</v>
      </c>
      <c r="F10" s="94">
        <f>分配原則!$F$2*分配原則!V22</f>
        <v>2000</v>
      </c>
      <c r="G10" s="94">
        <f>分配原則!$F$2*分配原則!W22</f>
        <v>1000</v>
      </c>
      <c r="H10" s="75"/>
      <c r="I10" s="75"/>
      <c r="J10" s="75"/>
      <c r="K10" s="75"/>
      <c r="L10" s="75"/>
      <c r="M10" s="75"/>
      <c r="N10" s="114" t="s">
        <v>5</v>
      </c>
    </row>
    <row r="11" spans="1:14" x14ac:dyDescent="0.25">
      <c r="A11" s="18">
        <v>4</v>
      </c>
      <c r="B11" s="15">
        <v>2</v>
      </c>
      <c r="C11" s="18">
        <v>2</v>
      </c>
      <c r="D11" s="79">
        <f>分配原則!$D$10</f>
        <v>12000</v>
      </c>
      <c r="E11" s="77">
        <f>分配原則!$D$13</f>
        <v>12000</v>
      </c>
      <c r="F11" s="79">
        <f>分配原則!$F$2*分配原則!V23</f>
        <v>4000</v>
      </c>
      <c r="G11" s="79">
        <f>分配原則!$F$2*分配原則!W23</f>
        <v>2000</v>
      </c>
      <c r="H11" s="78"/>
      <c r="I11" s="78"/>
      <c r="J11" s="78"/>
      <c r="K11" s="78"/>
      <c r="L11" s="78"/>
      <c r="M11" s="78"/>
      <c r="N11" s="115" t="s">
        <v>6</v>
      </c>
    </row>
    <row r="12" spans="1:14" x14ac:dyDescent="0.25">
      <c r="A12" s="18">
        <v>4</v>
      </c>
      <c r="B12" s="15">
        <v>3</v>
      </c>
      <c r="C12" s="18">
        <v>3</v>
      </c>
      <c r="D12" s="79">
        <f>分配原則!$D$10</f>
        <v>12000</v>
      </c>
      <c r="E12" s="79">
        <f>分配原則!$F$2*分配原則!U24</f>
        <v>4000</v>
      </c>
      <c r="F12" s="77">
        <f>分配原則!$D$13</f>
        <v>12000</v>
      </c>
      <c r="G12" s="79">
        <f>分配原則!$F$2*分配原則!W24</f>
        <v>2000</v>
      </c>
      <c r="H12" s="78"/>
      <c r="I12" s="78"/>
      <c r="J12" s="78"/>
      <c r="K12" s="78"/>
      <c r="L12" s="78"/>
      <c r="M12" s="78"/>
      <c r="N12" s="115" t="s">
        <v>7</v>
      </c>
    </row>
    <row r="13" spans="1:14" ht="17.25" thickBot="1" x14ac:dyDescent="0.3">
      <c r="A13" s="19">
        <v>4</v>
      </c>
      <c r="B13" s="13">
        <v>4</v>
      </c>
      <c r="C13" s="19">
        <v>4</v>
      </c>
      <c r="D13" s="72">
        <f>分配原則!$D$10</f>
        <v>12000</v>
      </c>
      <c r="E13" s="72">
        <f>分配原則!$F$2*分配原則!U25</f>
        <v>4000</v>
      </c>
      <c r="F13" s="72">
        <f>分配原則!$F$2*分配原則!V25</f>
        <v>2000</v>
      </c>
      <c r="G13" s="73">
        <f>分配原則!$D$13</f>
        <v>12000</v>
      </c>
      <c r="H13" s="74"/>
      <c r="I13" s="74"/>
      <c r="J13" s="74"/>
      <c r="K13" s="74"/>
      <c r="L13" s="74"/>
      <c r="M13" s="74"/>
      <c r="N13" s="14" t="s">
        <v>8</v>
      </c>
    </row>
    <row r="14" spans="1:14" x14ac:dyDescent="0.25">
      <c r="A14" s="58">
        <v>5</v>
      </c>
      <c r="B14" s="9">
        <v>1</v>
      </c>
      <c r="C14" s="58">
        <v>1</v>
      </c>
      <c r="D14" s="80">
        <f>分配原則!$D$8</f>
        <v>24000</v>
      </c>
      <c r="E14" s="99">
        <f>分配原則!$F$2*分配原則!U26</f>
        <v>2400</v>
      </c>
      <c r="F14" s="99">
        <f>分配原則!$F$2*分配原則!V26</f>
        <v>1800</v>
      </c>
      <c r="G14" s="99">
        <f>分配原則!$F$2*分配原則!W26</f>
        <v>1200</v>
      </c>
      <c r="H14" s="99">
        <f>分配原則!$F$2*分配原則!X26</f>
        <v>600</v>
      </c>
      <c r="I14" s="75">
        <f>SUM(D14:H14)</f>
        <v>30000</v>
      </c>
      <c r="J14" s="75"/>
      <c r="K14" s="75"/>
      <c r="L14" s="75"/>
      <c r="M14" s="75"/>
      <c r="N14" s="119"/>
    </row>
    <row r="15" spans="1:14" x14ac:dyDescent="0.25">
      <c r="A15" s="59">
        <v>5</v>
      </c>
      <c r="B15" s="8">
        <v>2</v>
      </c>
      <c r="C15" s="59">
        <v>2</v>
      </c>
      <c r="D15" s="76">
        <f>分配原則!$D$10</f>
        <v>12000</v>
      </c>
      <c r="E15" s="77">
        <f>分配原則!$D$13</f>
        <v>12000</v>
      </c>
      <c r="F15" s="76">
        <f>分配原則!$F$2*分配原則!V27</f>
        <v>3000</v>
      </c>
      <c r="G15" s="76">
        <f>分配原則!$F$2*分配原則!W27</f>
        <v>2000</v>
      </c>
      <c r="H15" s="76">
        <f>分配原則!$F$2*分配原則!X27</f>
        <v>1000</v>
      </c>
      <c r="I15" s="78">
        <f>SUM(D15:H15)</f>
        <v>30000</v>
      </c>
      <c r="J15" s="78"/>
      <c r="K15" s="78"/>
      <c r="L15" s="78"/>
      <c r="M15" s="78"/>
      <c r="N15" s="104"/>
    </row>
    <row r="16" spans="1:14" x14ac:dyDescent="0.25">
      <c r="A16" s="59">
        <v>5</v>
      </c>
      <c r="B16" s="8">
        <v>3</v>
      </c>
      <c r="C16" s="59">
        <v>3</v>
      </c>
      <c r="D16" s="76">
        <f>分配原則!$D$10</f>
        <v>12000</v>
      </c>
      <c r="E16" s="76">
        <f>分配原則!$F$2*分配原則!U28</f>
        <v>3000</v>
      </c>
      <c r="F16" s="77">
        <f>分配原則!$D$13</f>
        <v>12000</v>
      </c>
      <c r="G16" s="76">
        <f>分配原則!$F$2*分配原則!W28</f>
        <v>2000</v>
      </c>
      <c r="H16" s="76">
        <f>分配原則!$F$2*分配原則!X28</f>
        <v>1000</v>
      </c>
      <c r="I16" s="78">
        <f t="shared" ref="I16:I18" si="0">SUM(D16:H16)</f>
        <v>30000</v>
      </c>
      <c r="J16" s="78"/>
      <c r="K16" s="78"/>
      <c r="L16" s="78"/>
      <c r="M16" s="78"/>
      <c r="N16" s="104"/>
    </row>
    <row r="17" spans="1:14" x14ac:dyDescent="0.25">
      <c r="A17" s="59">
        <v>5</v>
      </c>
      <c r="B17" s="8">
        <v>4</v>
      </c>
      <c r="C17" s="59">
        <v>4</v>
      </c>
      <c r="D17" s="76">
        <f>分配原則!$D$10</f>
        <v>12000</v>
      </c>
      <c r="E17" s="76">
        <f>分配原則!$F$2*分配原則!U29</f>
        <v>3000</v>
      </c>
      <c r="F17" s="76">
        <f>分配原則!$F$2*分配原則!V29</f>
        <v>2000</v>
      </c>
      <c r="G17" s="77">
        <f>分配原則!$D$13</f>
        <v>12000</v>
      </c>
      <c r="H17" s="76">
        <f>分配原則!$F$2*分配原則!X29</f>
        <v>1000</v>
      </c>
      <c r="I17" s="78">
        <f t="shared" si="0"/>
        <v>30000</v>
      </c>
      <c r="J17" s="78"/>
      <c r="K17" s="78"/>
      <c r="L17" s="78"/>
      <c r="M17" s="78"/>
      <c r="N17" s="104"/>
    </row>
    <row r="18" spans="1:14" ht="17.25" thickBot="1" x14ac:dyDescent="0.3">
      <c r="A18" s="60">
        <v>5</v>
      </c>
      <c r="B18" s="24">
        <v>5</v>
      </c>
      <c r="C18" s="102">
        <v>5</v>
      </c>
      <c r="D18" s="81">
        <f>分配原則!$D$10</f>
        <v>12000</v>
      </c>
      <c r="E18" s="81">
        <f>分配原則!$F$2*分配原則!U30</f>
        <v>3000</v>
      </c>
      <c r="F18" s="81">
        <f>分配原則!$F$2*分配原則!V30</f>
        <v>2000</v>
      </c>
      <c r="G18" s="81">
        <f>分配原則!$F$2*分配原則!W30</f>
        <v>1000</v>
      </c>
      <c r="H18" s="73">
        <f>分配原則!$D$13</f>
        <v>12000</v>
      </c>
      <c r="I18" s="74">
        <f t="shared" si="0"/>
        <v>30000</v>
      </c>
      <c r="J18" s="74"/>
      <c r="K18" s="74"/>
      <c r="L18" s="74"/>
      <c r="M18" s="74"/>
      <c r="N18" s="83"/>
    </row>
    <row r="19" spans="1:14" x14ac:dyDescent="0.25">
      <c r="A19" s="17">
        <v>6</v>
      </c>
      <c r="B19" s="12">
        <v>1</v>
      </c>
      <c r="C19" s="93">
        <v>1</v>
      </c>
      <c r="D19" s="80">
        <f>分配原則!$D$8</f>
        <v>24000</v>
      </c>
      <c r="E19" s="94">
        <f>分配原則!$F$2*分配原則!U31</f>
        <v>2000</v>
      </c>
      <c r="F19" s="94">
        <f>分配原則!$F$2*分配原則!V31</f>
        <v>1600</v>
      </c>
      <c r="G19" s="94">
        <f>分配原則!$F$2*分配原則!W31</f>
        <v>1200</v>
      </c>
      <c r="H19" s="94">
        <f>分配原則!$F$2*分配原則!X31</f>
        <v>800</v>
      </c>
      <c r="I19" s="94">
        <f>分配原則!$F$2*分配原則!Y31</f>
        <v>400</v>
      </c>
      <c r="J19" s="75">
        <f>SUM(D19:I19)</f>
        <v>30000</v>
      </c>
      <c r="K19" s="75"/>
      <c r="L19" s="75"/>
      <c r="M19" s="75"/>
      <c r="N19" s="82"/>
    </row>
    <row r="20" spans="1:14" x14ac:dyDescent="0.25">
      <c r="A20" s="18">
        <v>6</v>
      </c>
      <c r="B20" s="15">
        <v>2</v>
      </c>
      <c r="C20" s="18">
        <v>2</v>
      </c>
      <c r="D20" s="79">
        <f>分配原則!$D$10</f>
        <v>12000</v>
      </c>
      <c r="E20" s="77">
        <f>分配原則!$D$13</f>
        <v>12000</v>
      </c>
      <c r="F20" s="79">
        <f>分配原則!$F$2*分配原則!V32</f>
        <v>2400</v>
      </c>
      <c r="G20" s="79">
        <f>分配原則!$F$2*分配原則!W32</f>
        <v>1800</v>
      </c>
      <c r="H20" s="79">
        <f>分配原則!$F$2*分配原則!X32</f>
        <v>1200</v>
      </c>
      <c r="I20" s="79">
        <f>分配原則!$F$2*分配原則!Y32</f>
        <v>600</v>
      </c>
      <c r="J20" s="75">
        <f t="shared" ref="J20:J24" si="1">SUM(D20:I20)</f>
        <v>30000</v>
      </c>
      <c r="K20" s="78"/>
      <c r="L20" s="78"/>
      <c r="M20" s="78"/>
      <c r="N20" s="22"/>
    </row>
    <row r="21" spans="1:14" x14ac:dyDescent="0.25">
      <c r="A21" s="18">
        <v>6</v>
      </c>
      <c r="B21" s="15">
        <v>3</v>
      </c>
      <c r="C21" s="18">
        <v>3</v>
      </c>
      <c r="D21" s="79">
        <f>分配原則!$D$10</f>
        <v>12000</v>
      </c>
      <c r="E21" s="79">
        <f>分配原則!$F$2*分配原則!U33</f>
        <v>2400</v>
      </c>
      <c r="F21" s="77">
        <f>分配原則!$D$13</f>
        <v>12000</v>
      </c>
      <c r="G21" s="79">
        <f>分配原則!$F$2*分配原則!W33</f>
        <v>1800</v>
      </c>
      <c r="H21" s="79">
        <f>分配原則!$F$2*分配原則!X33</f>
        <v>1200</v>
      </c>
      <c r="I21" s="79">
        <f>分配原則!$F$2*分配原則!Y33</f>
        <v>600</v>
      </c>
      <c r="J21" s="75">
        <f t="shared" si="1"/>
        <v>30000</v>
      </c>
      <c r="K21" s="78"/>
      <c r="L21" s="78"/>
      <c r="M21" s="78"/>
      <c r="N21" s="22"/>
    </row>
    <row r="22" spans="1:14" x14ac:dyDescent="0.25">
      <c r="A22" s="18">
        <v>6</v>
      </c>
      <c r="B22" s="15">
        <v>4</v>
      </c>
      <c r="C22" s="18">
        <v>4</v>
      </c>
      <c r="D22" s="79">
        <f>分配原則!$D$10</f>
        <v>12000</v>
      </c>
      <c r="E22" s="79">
        <f>分配原則!$F$2*分配原則!U34</f>
        <v>2400</v>
      </c>
      <c r="F22" s="79">
        <f>分配原則!$F$2*分配原則!V34</f>
        <v>1800</v>
      </c>
      <c r="G22" s="77">
        <f>分配原則!$D$13</f>
        <v>12000</v>
      </c>
      <c r="H22" s="79">
        <f>分配原則!$F$2*分配原則!X34</f>
        <v>1200</v>
      </c>
      <c r="I22" s="79">
        <f>分配原則!$F$2*分配原則!Y34</f>
        <v>600</v>
      </c>
      <c r="J22" s="75">
        <f t="shared" si="1"/>
        <v>30000</v>
      </c>
      <c r="K22" s="78"/>
      <c r="L22" s="78"/>
      <c r="M22" s="78"/>
      <c r="N22" s="22"/>
    </row>
    <row r="23" spans="1:14" x14ac:dyDescent="0.25">
      <c r="A23" s="18">
        <v>6</v>
      </c>
      <c r="B23" s="15">
        <v>5</v>
      </c>
      <c r="C23" s="18">
        <v>5</v>
      </c>
      <c r="D23" s="79">
        <f>分配原則!$D$10</f>
        <v>12000</v>
      </c>
      <c r="E23" s="79">
        <f>分配原則!$F$2*分配原則!U35</f>
        <v>2400</v>
      </c>
      <c r="F23" s="79">
        <f>分配原則!$F$2*分配原則!V35</f>
        <v>1800</v>
      </c>
      <c r="G23" s="79">
        <f>分配原則!$F$2*分配原則!W35</f>
        <v>1200</v>
      </c>
      <c r="H23" s="77">
        <f>分配原則!$D$13</f>
        <v>12000</v>
      </c>
      <c r="I23" s="79">
        <f>分配原則!$F$2*分配原則!Y35</f>
        <v>600</v>
      </c>
      <c r="J23" s="75">
        <f t="shared" si="1"/>
        <v>30000</v>
      </c>
      <c r="K23" s="78"/>
      <c r="L23" s="78"/>
      <c r="M23" s="78"/>
      <c r="N23" s="22"/>
    </row>
    <row r="24" spans="1:14" ht="17.25" thickBot="1" x14ac:dyDescent="0.3">
      <c r="A24" s="19">
        <v>6</v>
      </c>
      <c r="B24" s="13">
        <v>6</v>
      </c>
      <c r="C24" s="19">
        <v>6</v>
      </c>
      <c r="D24" s="72">
        <f>分配原則!$D$10</f>
        <v>12000</v>
      </c>
      <c r="E24" s="72">
        <f>分配原則!$F$2*分配原則!U36</f>
        <v>2400</v>
      </c>
      <c r="F24" s="72">
        <f>分配原則!$F$2*分配原則!V36</f>
        <v>1800</v>
      </c>
      <c r="G24" s="72">
        <f>分配原則!$F$2*分配原則!W36</f>
        <v>1200</v>
      </c>
      <c r="H24" s="72">
        <f>分配原則!$F$2*分配原則!X36</f>
        <v>600</v>
      </c>
      <c r="I24" s="73">
        <f>分配原則!$D$13</f>
        <v>12000</v>
      </c>
      <c r="J24" s="74">
        <f t="shared" si="1"/>
        <v>30000</v>
      </c>
      <c r="K24" s="74"/>
      <c r="L24" s="74"/>
      <c r="M24" s="74"/>
      <c r="N24" s="23"/>
    </row>
    <row r="25" spans="1:14" x14ac:dyDescent="0.25">
      <c r="A25" s="58">
        <v>7</v>
      </c>
      <c r="B25" s="9">
        <v>1</v>
      </c>
      <c r="C25" s="58">
        <v>1</v>
      </c>
      <c r="D25" s="80">
        <f>分配原則!$D$8</f>
        <v>24000</v>
      </c>
      <c r="E25" s="99">
        <f>分配原則!$F$2*分配原則!U37</f>
        <v>1714.2857142857142</v>
      </c>
      <c r="F25" s="99">
        <f>分配原則!$F$2*分配原則!V37</f>
        <v>1428.5714285714284</v>
      </c>
      <c r="G25" s="99">
        <f>分配原則!$F$2*分配原則!W37</f>
        <v>1142.8571428571429</v>
      </c>
      <c r="H25" s="99">
        <f>分配原則!$F$2*分配原則!X37</f>
        <v>857.14285714285711</v>
      </c>
      <c r="I25" s="99">
        <f>分配原則!$F$2*分配原則!Y37</f>
        <v>571.42857142857144</v>
      </c>
      <c r="J25" s="99">
        <f>分配原則!$F$2*分配原則!Z37</f>
        <v>285.71428571428572</v>
      </c>
      <c r="K25" s="75">
        <f>SUM(D25:J25)</f>
        <v>30000</v>
      </c>
      <c r="L25" s="75"/>
      <c r="M25" s="75"/>
      <c r="N25" s="26"/>
    </row>
    <row r="26" spans="1:14" x14ac:dyDescent="0.25">
      <c r="A26" s="59">
        <v>7</v>
      </c>
      <c r="B26" s="8">
        <v>2</v>
      </c>
      <c r="C26" s="59">
        <v>2</v>
      </c>
      <c r="D26" s="76">
        <f>分配原則!$D$10</f>
        <v>12000</v>
      </c>
      <c r="E26" s="77">
        <f>分配原則!$D$13</f>
        <v>12000</v>
      </c>
      <c r="F26" s="76">
        <f>分配原則!$F$2*分配原則!V38</f>
        <v>2000</v>
      </c>
      <c r="G26" s="76">
        <f>分配原則!$F$2*分配原則!W38</f>
        <v>1600</v>
      </c>
      <c r="H26" s="76">
        <f>分配原則!$F$2*分配原則!X38</f>
        <v>1200</v>
      </c>
      <c r="I26" s="76">
        <f>分配原則!$F$2*分配原則!Y38</f>
        <v>800</v>
      </c>
      <c r="J26" s="76">
        <f>分配原則!$F$2*分配原則!Z38</f>
        <v>400</v>
      </c>
      <c r="K26" s="75">
        <f t="shared" ref="K26:K31" si="2">SUM(D26:J26)</f>
        <v>30000</v>
      </c>
      <c r="L26" s="78"/>
      <c r="M26" s="78"/>
      <c r="N26" s="21"/>
    </row>
    <row r="27" spans="1:14" x14ac:dyDescent="0.25">
      <c r="A27" s="59">
        <v>7</v>
      </c>
      <c r="B27" s="8">
        <v>3</v>
      </c>
      <c r="C27" s="59">
        <v>3</v>
      </c>
      <c r="D27" s="76">
        <f>分配原則!$D$10</f>
        <v>12000</v>
      </c>
      <c r="E27" s="76">
        <f>分配原則!$F$2*分配原則!U39</f>
        <v>2000</v>
      </c>
      <c r="F27" s="77">
        <f>分配原則!$D$13</f>
        <v>12000</v>
      </c>
      <c r="G27" s="76">
        <f>分配原則!$F$2*分配原則!W39</f>
        <v>1600</v>
      </c>
      <c r="H27" s="76">
        <f>分配原則!$F$2*分配原則!X39</f>
        <v>1200</v>
      </c>
      <c r="I27" s="76">
        <f>分配原則!$F$2*分配原則!Y39</f>
        <v>800</v>
      </c>
      <c r="J27" s="76">
        <f>分配原則!$F$2*分配原則!Z39</f>
        <v>400</v>
      </c>
      <c r="K27" s="75">
        <f t="shared" si="2"/>
        <v>30000</v>
      </c>
      <c r="L27" s="78"/>
      <c r="M27" s="78"/>
      <c r="N27" s="21"/>
    </row>
    <row r="28" spans="1:14" x14ac:dyDescent="0.25">
      <c r="A28" s="59">
        <v>7</v>
      </c>
      <c r="B28" s="8">
        <v>4</v>
      </c>
      <c r="C28" s="59">
        <v>4</v>
      </c>
      <c r="D28" s="76">
        <f>分配原則!$D$10</f>
        <v>12000</v>
      </c>
      <c r="E28" s="76">
        <f>分配原則!$F$2*分配原則!U40</f>
        <v>2000</v>
      </c>
      <c r="F28" s="76">
        <f>分配原則!$F$2*分配原則!V40</f>
        <v>1600</v>
      </c>
      <c r="G28" s="77">
        <f>分配原則!$D$13</f>
        <v>12000</v>
      </c>
      <c r="H28" s="76">
        <f>分配原則!$F$2*分配原則!X40</f>
        <v>1200</v>
      </c>
      <c r="I28" s="76">
        <f>分配原則!$F$2*分配原則!Y40</f>
        <v>800</v>
      </c>
      <c r="J28" s="76">
        <f>分配原則!$F$2*分配原則!Z40</f>
        <v>400</v>
      </c>
      <c r="K28" s="75">
        <f t="shared" si="2"/>
        <v>30000</v>
      </c>
      <c r="L28" s="78"/>
      <c r="M28" s="78"/>
      <c r="N28" s="21"/>
    </row>
    <row r="29" spans="1:14" x14ac:dyDescent="0.25">
      <c r="A29" s="59">
        <v>7</v>
      </c>
      <c r="B29" s="8">
        <v>5</v>
      </c>
      <c r="C29" s="59">
        <v>5</v>
      </c>
      <c r="D29" s="76">
        <f>分配原則!$D$10</f>
        <v>12000</v>
      </c>
      <c r="E29" s="76">
        <f>分配原則!$F$2*分配原則!U41</f>
        <v>2000</v>
      </c>
      <c r="F29" s="76">
        <f>分配原則!$F$2*分配原則!V41</f>
        <v>1600</v>
      </c>
      <c r="G29" s="76">
        <f>分配原則!$F$2*分配原則!W41</f>
        <v>1200</v>
      </c>
      <c r="H29" s="77">
        <f>分配原則!$D$13</f>
        <v>12000</v>
      </c>
      <c r="I29" s="76">
        <f>分配原則!$F$2*分配原則!Y41</f>
        <v>800</v>
      </c>
      <c r="J29" s="76">
        <f>分配原則!$F$2*分配原則!Z41</f>
        <v>400</v>
      </c>
      <c r="K29" s="75">
        <f t="shared" si="2"/>
        <v>30000</v>
      </c>
      <c r="L29" s="78"/>
      <c r="M29" s="78"/>
      <c r="N29" s="21"/>
    </row>
    <row r="30" spans="1:14" x14ac:dyDescent="0.25">
      <c r="A30" s="59">
        <v>7</v>
      </c>
      <c r="B30" s="8">
        <v>6</v>
      </c>
      <c r="C30" s="59">
        <v>6</v>
      </c>
      <c r="D30" s="76">
        <f>分配原則!$D$10</f>
        <v>12000</v>
      </c>
      <c r="E30" s="76">
        <f>分配原則!$F$2*分配原則!U42</f>
        <v>2000</v>
      </c>
      <c r="F30" s="76">
        <f>分配原則!$F$2*分配原則!V42</f>
        <v>1600</v>
      </c>
      <c r="G30" s="76">
        <f>分配原則!$F$2*分配原則!W42</f>
        <v>1200</v>
      </c>
      <c r="H30" s="76">
        <f>分配原則!$F$2*分配原則!X42</f>
        <v>800</v>
      </c>
      <c r="I30" s="77">
        <f>分配原則!$D$13</f>
        <v>12000</v>
      </c>
      <c r="J30" s="76">
        <f>分配原則!$F$2*分配原則!Z42</f>
        <v>400</v>
      </c>
      <c r="K30" s="75">
        <f t="shared" si="2"/>
        <v>30000</v>
      </c>
      <c r="L30" s="78"/>
      <c r="M30" s="78"/>
      <c r="N30" s="21"/>
    </row>
    <row r="31" spans="1:14" ht="17.25" thickBot="1" x14ac:dyDescent="0.3">
      <c r="A31" s="60">
        <v>7</v>
      </c>
      <c r="B31" s="24">
        <v>7</v>
      </c>
      <c r="C31" s="102">
        <v>7</v>
      </c>
      <c r="D31" s="81">
        <f>分配原則!$D$10</f>
        <v>12000</v>
      </c>
      <c r="E31" s="81">
        <f>分配原則!$F$2*分配原則!U43</f>
        <v>2000</v>
      </c>
      <c r="F31" s="81">
        <f>分配原則!$F$2*分配原則!V43</f>
        <v>1600</v>
      </c>
      <c r="G31" s="81">
        <f>分配原則!$F$2*分配原則!W43</f>
        <v>1200</v>
      </c>
      <c r="H31" s="81">
        <f>分配原則!$F$2*分配原則!X43</f>
        <v>800</v>
      </c>
      <c r="I31" s="81">
        <f>分配原則!$F$2*分配原則!Y43</f>
        <v>400</v>
      </c>
      <c r="J31" s="73">
        <f>分配原則!$D$13</f>
        <v>12000</v>
      </c>
      <c r="K31" s="74">
        <f t="shared" si="2"/>
        <v>30000</v>
      </c>
      <c r="L31" s="74"/>
      <c r="M31" s="74"/>
      <c r="N31" s="83"/>
    </row>
    <row r="32" spans="1:14" x14ac:dyDescent="0.25">
      <c r="A32" s="17">
        <v>8</v>
      </c>
      <c r="B32" s="12">
        <v>1</v>
      </c>
      <c r="C32" s="93">
        <v>1</v>
      </c>
      <c r="D32" s="80">
        <f>分配原則!$D$8</f>
        <v>24000</v>
      </c>
      <c r="E32" s="94">
        <f>分配原則!$F$2*分配原則!U44</f>
        <v>1500</v>
      </c>
      <c r="F32" s="94">
        <f>分配原則!$F$2*分配原則!V44</f>
        <v>1285.7142857142856</v>
      </c>
      <c r="G32" s="94">
        <f>分配原則!$F$2*分配原則!W44</f>
        <v>1071.4285714285716</v>
      </c>
      <c r="H32" s="94">
        <f>分配原則!$F$2*分配原則!X44</f>
        <v>857.14285714285711</v>
      </c>
      <c r="I32" s="94">
        <f>分配原則!$F$2*分配原則!Y44</f>
        <v>642.85714285714278</v>
      </c>
      <c r="J32" s="94">
        <f>分配原則!$F$2*分配原則!Z44</f>
        <v>428.57142857142856</v>
      </c>
      <c r="K32" s="94">
        <f>分配原則!$F$2*分配原則!AA44</f>
        <v>214.28571428571428</v>
      </c>
      <c r="L32" s="75">
        <f>SUM(D32:K32)</f>
        <v>30000</v>
      </c>
      <c r="M32" s="75"/>
      <c r="N32" s="82"/>
    </row>
    <row r="33" spans="1:14" x14ac:dyDescent="0.25">
      <c r="A33" s="18">
        <v>8</v>
      </c>
      <c r="B33" s="15">
        <v>2</v>
      </c>
      <c r="C33" s="18">
        <v>2</v>
      </c>
      <c r="D33" s="79">
        <f>分配原則!$D$10</f>
        <v>12000</v>
      </c>
      <c r="E33" s="77">
        <f>分配原則!$D$13</f>
        <v>12000</v>
      </c>
      <c r="F33" s="79">
        <f>分配原則!$F$2*分配原則!V45</f>
        <v>1714.2857142857142</v>
      </c>
      <c r="G33" s="79">
        <f>分配原則!$F$2*分配原則!W45</f>
        <v>1428.5714285714284</v>
      </c>
      <c r="H33" s="79">
        <f>分配原則!$F$2*分配原則!X45</f>
        <v>1142.8571428571429</v>
      </c>
      <c r="I33" s="79">
        <f>分配原則!$F$2*分配原則!Y45</f>
        <v>857.14285714285711</v>
      </c>
      <c r="J33" s="79">
        <f>分配原則!$F$2*分配原則!Z45</f>
        <v>571.42857142857144</v>
      </c>
      <c r="K33" s="79">
        <f>分配原則!$F$2*分配原則!AA45</f>
        <v>285.71428571428572</v>
      </c>
      <c r="L33" s="75">
        <f t="shared" ref="L33:L39" si="3">SUM(D33:K33)</f>
        <v>30000</v>
      </c>
      <c r="M33" s="78"/>
      <c r="N33" s="22"/>
    </row>
    <row r="34" spans="1:14" x14ac:dyDescent="0.25">
      <c r="A34" s="18">
        <v>8</v>
      </c>
      <c r="B34" s="15">
        <v>3</v>
      </c>
      <c r="C34" s="18">
        <v>3</v>
      </c>
      <c r="D34" s="79">
        <f>分配原則!$D$10</f>
        <v>12000</v>
      </c>
      <c r="E34" s="79">
        <f>分配原則!$F$2*分配原則!U46</f>
        <v>1714.2857142857142</v>
      </c>
      <c r="F34" s="77">
        <f>分配原則!$D$13</f>
        <v>12000</v>
      </c>
      <c r="G34" s="79">
        <f>分配原則!$F$2*分配原則!W46</f>
        <v>1428.5714285714284</v>
      </c>
      <c r="H34" s="79">
        <f>分配原則!$F$2*分配原則!X46</f>
        <v>1142.8571428571429</v>
      </c>
      <c r="I34" s="79">
        <f>分配原則!$F$2*分配原則!Y46</f>
        <v>857.14285714285711</v>
      </c>
      <c r="J34" s="79">
        <f>分配原則!$F$2*分配原則!Z46</f>
        <v>571.42857142857144</v>
      </c>
      <c r="K34" s="79">
        <f>分配原則!$F$2*分配原則!AA46</f>
        <v>285.71428571428572</v>
      </c>
      <c r="L34" s="75">
        <f t="shared" si="3"/>
        <v>30000</v>
      </c>
      <c r="M34" s="78"/>
      <c r="N34" s="22"/>
    </row>
    <row r="35" spans="1:14" x14ac:dyDescent="0.25">
      <c r="A35" s="18">
        <v>8</v>
      </c>
      <c r="B35" s="15">
        <v>4</v>
      </c>
      <c r="C35" s="18">
        <v>4</v>
      </c>
      <c r="D35" s="79">
        <f>分配原則!$D$10</f>
        <v>12000</v>
      </c>
      <c r="E35" s="79">
        <f>分配原則!$F$2*分配原則!U47</f>
        <v>1714.2857142857142</v>
      </c>
      <c r="F35" s="79">
        <f>分配原則!$F$2*分配原則!V47</f>
        <v>1428.5714285714284</v>
      </c>
      <c r="G35" s="77">
        <f>分配原則!$D$13</f>
        <v>12000</v>
      </c>
      <c r="H35" s="79">
        <f>分配原則!$F$2*分配原則!X47</f>
        <v>1142.8571428571429</v>
      </c>
      <c r="I35" s="79">
        <f>分配原則!$F$2*分配原則!Y47</f>
        <v>857.14285714285711</v>
      </c>
      <c r="J35" s="79">
        <f>分配原則!$F$2*分配原則!Z47</f>
        <v>571.42857142857144</v>
      </c>
      <c r="K35" s="79">
        <f>分配原則!$F$2*分配原則!AA47</f>
        <v>285.71428571428572</v>
      </c>
      <c r="L35" s="75">
        <f t="shared" si="3"/>
        <v>30000</v>
      </c>
      <c r="M35" s="78"/>
      <c r="N35" s="22"/>
    </row>
    <row r="36" spans="1:14" x14ac:dyDescent="0.25">
      <c r="A36" s="18">
        <v>8</v>
      </c>
      <c r="B36" s="15">
        <v>5</v>
      </c>
      <c r="C36" s="18">
        <v>5</v>
      </c>
      <c r="D36" s="79">
        <f>分配原則!$D$10</f>
        <v>12000</v>
      </c>
      <c r="E36" s="79">
        <f>分配原則!$F$2*分配原則!U48</f>
        <v>1714.2857142857142</v>
      </c>
      <c r="F36" s="79">
        <f>分配原則!$F$2*分配原則!V48</f>
        <v>1428.5714285714284</v>
      </c>
      <c r="G36" s="79">
        <f>分配原則!$F$2*分配原則!W48</f>
        <v>1142.8571428571429</v>
      </c>
      <c r="H36" s="77">
        <f>分配原則!$D$13</f>
        <v>12000</v>
      </c>
      <c r="I36" s="79">
        <f>分配原則!$F$2*分配原則!Y48</f>
        <v>857.14285714285711</v>
      </c>
      <c r="J36" s="79">
        <f>分配原則!$F$2*分配原則!Z48</f>
        <v>571.42857142857144</v>
      </c>
      <c r="K36" s="79">
        <f>分配原則!$F$2*分配原則!AA48</f>
        <v>285.71428571428572</v>
      </c>
      <c r="L36" s="75">
        <f t="shared" si="3"/>
        <v>30000</v>
      </c>
      <c r="M36" s="78"/>
      <c r="N36" s="22"/>
    </row>
    <row r="37" spans="1:14" x14ac:dyDescent="0.25">
      <c r="A37" s="18">
        <v>8</v>
      </c>
      <c r="B37" s="15">
        <v>6</v>
      </c>
      <c r="C37" s="18">
        <v>6</v>
      </c>
      <c r="D37" s="79">
        <f>分配原則!$D$10</f>
        <v>12000</v>
      </c>
      <c r="E37" s="79">
        <f>分配原則!$F$2*分配原則!U49</f>
        <v>1714.2857142857142</v>
      </c>
      <c r="F37" s="79">
        <f>分配原則!$F$2*分配原則!V49</f>
        <v>1428.5714285714284</v>
      </c>
      <c r="G37" s="79">
        <f>分配原則!$F$2*分配原則!W49</f>
        <v>1142.8571428571429</v>
      </c>
      <c r="H37" s="79">
        <f>分配原則!$F$2*分配原則!X49</f>
        <v>857.14285714285711</v>
      </c>
      <c r="I37" s="77">
        <f>分配原則!$D$13</f>
        <v>12000</v>
      </c>
      <c r="J37" s="79">
        <f>分配原則!$F$2*分配原則!Z49</f>
        <v>571.42857142857144</v>
      </c>
      <c r="K37" s="79">
        <f>分配原則!$F$2*分配原則!AA49</f>
        <v>285.71428571428572</v>
      </c>
      <c r="L37" s="75">
        <f t="shared" si="3"/>
        <v>30000</v>
      </c>
      <c r="M37" s="78"/>
      <c r="N37" s="22"/>
    </row>
    <row r="38" spans="1:14" x14ac:dyDescent="0.25">
      <c r="A38" s="18">
        <v>8</v>
      </c>
      <c r="B38" s="15">
        <v>7</v>
      </c>
      <c r="C38" s="18">
        <v>7</v>
      </c>
      <c r="D38" s="79">
        <f>分配原則!$D$10</f>
        <v>12000</v>
      </c>
      <c r="E38" s="79">
        <f>分配原則!$F$2*分配原則!U50</f>
        <v>1714.2857142857142</v>
      </c>
      <c r="F38" s="79">
        <f>分配原則!$F$2*分配原則!V50</f>
        <v>1428.5714285714284</v>
      </c>
      <c r="G38" s="79">
        <f>分配原則!$F$2*分配原則!W50</f>
        <v>1142.8571428571429</v>
      </c>
      <c r="H38" s="79">
        <f>分配原則!$F$2*分配原則!X50</f>
        <v>857.14285714285711</v>
      </c>
      <c r="I38" s="79">
        <f>分配原則!$F$2*分配原則!Y50</f>
        <v>571.42857142857144</v>
      </c>
      <c r="J38" s="77">
        <f>分配原則!$D$13</f>
        <v>12000</v>
      </c>
      <c r="K38" s="79">
        <f>分配原則!$F$2*分配原則!AA50</f>
        <v>285.71428571428572</v>
      </c>
      <c r="L38" s="75">
        <f t="shared" si="3"/>
        <v>30000</v>
      </c>
      <c r="M38" s="78"/>
      <c r="N38" s="22"/>
    </row>
    <row r="39" spans="1:14" ht="17.25" thickBot="1" x14ac:dyDescent="0.3">
      <c r="A39" s="19">
        <v>8</v>
      </c>
      <c r="B39" s="13">
        <v>8</v>
      </c>
      <c r="C39" s="19">
        <v>8</v>
      </c>
      <c r="D39" s="72">
        <f>分配原則!$D$10</f>
        <v>12000</v>
      </c>
      <c r="E39" s="72">
        <f>分配原則!$F$2*分配原則!U51</f>
        <v>1714.2857142857142</v>
      </c>
      <c r="F39" s="72">
        <f>分配原則!$F$2*分配原則!V51</f>
        <v>1428.5714285714284</v>
      </c>
      <c r="G39" s="72">
        <f>分配原則!$F$2*分配原則!W51</f>
        <v>1142.8571428571429</v>
      </c>
      <c r="H39" s="72">
        <f>分配原則!$F$2*分配原則!X51</f>
        <v>857.14285714285711</v>
      </c>
      <c r="I39" s="72">
        <f>分配原則!$F$2*分配原則!Y51</f>
        <v>571.42857142857144</v>
      </c>
      <c r="J39" s="72">
        <f>分配原則!$F$2*分配原則!Z51</f>
        <v>285.71428571428572</v>
      </c>
      <c r="K39" s="73">
        <f>分配原則!$D$13</f>
        <v>12000</v>
      </c>
      <c r="L39" s="74">
        <f t="shared" si="3"/>
        <v>30000</v>
      </c>
      <c r="M39" s="74"/>
      <c r="N39" s="23"/>
    </row>
    <row r="40" spans="1:14" x14ac:dyDescent="0.25">
      <c r="A40" s="58">
        <v>9</v>
      </c>
      <c r="B40" s="9">
        <v>1</v>
      </c>
      <c r="C40" s="58">
        <v>1</v>
      </c>
      <c r="D40" s="80">
        <f>分配原則!$D$8</f>
        <v>24000</v>
      </c>
      <c r="E40" s="99">
        <f>分配原則!$F$2*分配原則!U52</f>
        <v>1333.3333333333333</v>
      </c>
      <c r="F40" s="99">
        <f>分配原則!$F$2*分配原則!V52</f>
        <v>1166.6666666666667</v>
      </c>
      <c r="G40" s="99">
        <f>分配原則!$F$2*分配原則!W52</f>
        <v>1000</v>
      </c>
      <c r="H40" s="99">
        <f>分配原則!$F$2*分配原則!X52</f>
        <v>833.33333333333337</v>
      </c>
      <c r="I40" s="99">
        <f>分配原則!$F$2*分配原則!Y52</f>
        <v>666.66666666666663</v>
      </c>
      <c r="J40" s="99">
        <f>分配原則!$F$2*分配原則!Z52</f>
        <v>500</v>
      </c>
      <c r="K40" s="99">
        <f>分配原則!$F$2*分配原則!AA52</f>
        <v>333.33333333333331</v>
      </c>
      <c r="L40" s="99">
        <f>分配原則!$F$2*分配原則!AB52</f>
        <v>166.66666666666666</v>
      </c>
      <c r="M40" s="75">
        <f>SUM(D40:L40)</f>
        <v>30000</v>
      </c>
      <c r="N40" s="26"/>
    </row>
    <row r="41" spans="1:14" x14ac:dyDescent="0.25">
      <c r="A41" s="59">
        <v>9</v>
      </c>
      <c r="B41" s="8">
        <v>2</v>
      </c>
      <c r="C41" s="59">
        <v>2</v>
      </c>
      <c r="D41" s="76">
        <f>分配原則!$D$10</f>
        <v>12000</v>
      </c>
      <c r="E41" s="77">
        <f>分配原則!$D$13</f>
        <v>12000</v>
      </c>
      <c r="F41" s="76">
        <f>分配原則!$F$2*分配原則!V53</f>
        <v>1500</v>
      </c>
      <c r="G41" s="76">
        <f>分配原則!$F$2*分配原則!W53</f>
        <v>1285.7142857142856</v>
      </c>
      <c r="H41" s="76">
        <f>分配原則!$F$2*分配原則!X53</f>
        <v>1071.4285714285716</v>
      </c>
      <c r="I41" s="76">
        <f>分配原則!$F$2*分配原則!Y53</f>
        <v>857.14285714285711</v>
      </c>
      <c r="J41" s="76">
        <f>分配原則!$F$2*分配原則!Z53</f>
        <v>642.85714285714278</v>
      </c>
      <c r="K41" s="76">
        <f>分配原則!$F$2*分配原則!AA53</f>
        <v>428.57142857142856</v>
      </c>
      <c r="L41" s="76">
        <f>分配原則!$F$2*分配原則!AB53</f>
        <v>214.28571428571428</v>
      </c>
      <c r="M41" s="75">
        <f t="shared" ref="M41:M48" si="4">SUM(D41:L41)</f>
        <v>30000</v>
      </c>
      <c r="N41" s="21"/>
    </row>
    <row r="42" spans="1:14" x14ac:dyDescent="0.25">
      <c r="A42" s="59">
        <v>9</v>
      </c>
      <c r="B42" s="8">
        <v>3</v>
      </c>
      <c r="C42" s="59">
        <v>3</v>
      </c>
      <c r="D42" s="76">
        <f>分配原則!$D$10</f>
        <v>12000</v>
      </c>
      <c r="E42" s="76">
        <f>分配原則!$F$2*分配原則!U54</f>
        <v>1500</v>
      </c>
      <c r="F42" s="77">
        <f>分配原則!$D$13</f>
        <v>12000</v>
      </c>
      <c r="G42" s="76">
        <f>分配原則!$F$2*分配原則!W54</f>
        <v>1285.7142857142856</v>
      </c>
      <c r="H42" s="76">
        <f>分配原則!$F$2*分配原則!X54</f>
        <v>1071.4285714285716</v>
      </c>
      <c r="I42" s="76">
        <f>分配原則!$F$2*分配原則!Y54</f>
        <v>857.14285714285711</v>
      </c>
      <c r="J42" s="76">
        <f>分配原則!$F$2*分配原則!Z54</f>
        <v>642.85714285714278</v>
      </c>
      <c r="K42" s="76">
        <f>分配原則!$F$2*分配原則!AA54</f>
        <v>428.57142857142856</v>
      </c>
      <c r="L42" s="76">
        <f>分配原則!$F$2*分配原則!AB54</f>
        <v>214.28571428571428</v>
      </c>
      <c r="M42" s="75">
        <f t="shared" si="4"/>
        <v>30000</v>
      </c>
      <c r="N42" s="21"/>
    </row>
    <row r="43" spans="1:14" x14ac:dyDescent="0.25">
      <c r="A43" s="59">
        <v>9</v>
      </c>
      <c r="B43" s="8">
        <v>4</v>
      </c>
      <c r="C43" s="59">
        <v>4</v>
      </c>
      <c r="D43" s="76">
        <f>分配原則!$D$10</f>
        <v>12000</v>
      </c>
      <c r="E43" s="76">
        <f>分配原則!$F$2*分配原則!U55</f>
        <v>1500</v>
      </c>
      <c r="F43" s="76">
        <f>分配原則!$F$2*分配原則!V55</f>
        <v>1285.7142857142856</v>
      </c>
      <c r="G43" s="77">
        <f>分配原則!$D$13</f>
        <v>12000</v>
      </c>
      <c r="H43" s="76">
        <f>分配原則!$F$2*分配原則!X55</f>
        <v>1071.4285714285716</v>
      </c>
      <c r="I43" s="76">
        <f>分配原則!$F$2*分配原則!Y55</f>
        <v>857.14285714285711</v>
      </c>
      <c r="J43" s="76">
        <f>分配原則!$F$2*分配原則!Z55</f>
        <v>642.85714285714278</v>
      </c>
      <c r="K43" s="76">
        <f>分配原則!$F$2*分配原則!AA55</f>
        <v>428.57142857142856</v>
      </c>
      <c r="L43" s="76">
        <f>分配原則!$F$2*分配原則!AB55</f>
        <v>214.28571428571428</v>
      </c>
      <c r="M43" s="75">
        <f t="shared" si="4"/>
        <v>30000</v>
      </c>
      <c r="N43" s="21"/>
    </row>
    <row r="44" spans="1:14" x14ac:dyDescent="0.25">
      <c r="A44" s="59">
        <v>9</v>
      </c>
      <c r="B44" s="8">
        <v>5</v>
      </c>
      <c r="C44" s="59">
        <v>5</v>
      </c>
      <c r="D44" s="76">
        <f>分配原則!$D$10</f>
        <v>12000</v>
      </c>
      <c r="E44" s="76">
        <f>分配原則!$F$2*分配原則!U56</f>
        <v>1500</v>
      </c>
      <c r="F44" s="76">
        <f>分配原則!$F$2*分配原則!V56</f>
        <v>1285.7142857142856</v>
      </c>
      <c r="G44" s="76">
        <f>分配原則!$F$2*分配原則!W56</f>
        <v>1071.4285714285716</v>
      </c>
      <c r="H44" s="77">
        <f>分配原則!$D$13</f>
        <v>12000</v>
      </c>
      <c r="I44" s="76">
        <f>分配原則!$F$2*分配原則!Y56</f>
        <v>857.14285714285711</v>
      </c>
      <c r="J44" s="76">
        <f>分配原則!$F$2*分配原則!Z56</f>
        <v>642.85714285714278</v>
      </c>
      <c r="K44" s="76">
        <f>分配原則!$F$2*分配原則!AA56</f>
        <v>428.57142857142856</v>
      </c>
      <c r="L44" s="76">
        <f>分配原則!$F$2*分配原則!AB56</f>
        <v>214.28571428571428</v>
      </c>
      <c r="M44" s="75">
        <f t="shared" si="4"/>
        <v>30000</v>
      </c>
      <c r="N44" s="21"/>
    </row>
    <row r="45" spans="1:14" x14ac:dyDescent="0.25">
      <c r="A45" s="59">
        <v>9</v>
      </c>
      <c r="B45" s="8">
        <v>6</v>
      </c>
      <c r="C45" s="59">
        <v>6</v>
      </c>
      <c r="D45" s="76">
        <f>分配原則!$D$10</f>
        <v>12000</v>
      </c>
      <c r="E45" s="76">
        <f>分配原則!$F$2*分配原則!U57</f>
        <v>1500</v>
      </c>
      <c r="F45" s="76">
        <f>分配原則!$F$2*分配原則!V57</f>
        <v>1285.7142857142856</v>
      </c>
      <c r="G45" s="76">
        <f>分配原則!$F$2*分配原則!W57</f>
        <v>1071.4285714285716</v>
      </c>
      <c r="H45" s="76">
        <f>分配原則!$F$2*分配原則!X57</f>
        <v>857.14285714285711</v>
      </c>
      <c r="I45" s="77">
        <f>分配原則!$D$13</f>
        <v>12000</v>
      </c>
      <c r="J45" s="76">
        <f>分配原則!$F$2*分配原則!Z57</f>
        <v>642.85714285714278</v>
      </c>
      <c r="K45" s="76">
        <f>分配原則!$F$2*分配原則!AA57</f>
        <v>428.57142857142856</v>
      </c>
      <c r="L45" s="76">
        <f>分配原則!$F$2*分配原則!AB57</f>
        <v>214.28571428571428</v>
      </c>
      <c r="M45" s="75">
        <f t="shared" si="4"/>
        <v>30000</v>
      </c>
      <c r="N45" s="21"/>
    </row>
    <row r="46" spans="1:14" x14ac:dyDescent="0.25">
      <c r="A46" s="59">
        <v>9</v>
      </c>
      <c r="B46" s="8">
        <v>7</v>
      </c>
      <c r="C46" s="59">
        <v>7</v>
      </c>
      <c r="D46" s="76">
        <f>分配原則!$D$10</f>
        <v>12000</v>
      </c>
      <c r="E46" s="76">
        <f>分配原則!$F$2*分配原則!U58</f>
        <v>1500</v>
      </c>
      <c r="F46" s="76">
        <f>分配原則!$F$2*分配原則!V58</f>
        <v>1285.7142857142856</v>
      </c>
      <c r="G46" s="76">
        <f>分配原則!$F$2*分配原則!W58</f>
        <v>1071.4285714285716</v>
      </c>
      <c r="H46" s="76">
        <f>分配原則!$F$2*分配原則!X58</f>
        <v>857.14285714285711</v>
      </c>
      <c r="I46" s="76">
        <f>分配原則!$F$2*分配原則!Y58</f>
        <v>642.85714285714278</v>
      </c>
      <c r="J46" s="77">
        <f>分配原則!$D$13</f>
        <v>12000</v>
      </c>
      <c r="K46" s="76">
        <f>分配原則!$F$2*分配原則!AA58</f>
        <v>428.57142857142856</v>
      </c>
      <c r="L46" s="76">
        <f>分配原則!$F$2*分配原則!AB58</f>
        <v>214.28571428571428</v>
      </c>
      <c r="M46" s="75">
        <f t="shared" si="4"/>
        <v>30000</v>
      </c>
      <c r="N46" s="21"/>
    </row>
    <row r="47" spans="1:14" x14ac:dyDescent="0.25">
      <c r="A47" s="59">
        <v>9</v>
      </c>
      <c r="B47" s="8">
        <v>8</v>
      </c>
      <c r="C47" s="59">
        <v>8</v>
      </c>
      <c r="D47" s="76">
        <f>分配原則!$D$10</f>
        <v>12000</v>
      </c>
      <c r="E47" s="76">
        <f>分配原則!$F$2*分配原則!U59</f>
        <v>1500</v>
      </c>
      <c r="F47" s="76">
        <f>分配原則!$F$2*分配原則!V59</f>
        <v>1285.7142857142856</v>
      </c>
      <c r="G47" s="76">
        <f>分配原則!$F$2*分配原則!W59</f>
        <v>1071.4285714285716</v>
      </c>
      <c r="H47" s="76">
        <f>分配原則!$F$2*分配原則!X59</f>
        <v>857.14285714285711</v>
      </c>
      <c r="I47" s="76">
        <f>分配原則!$F$2*分配原則!Y59</f>
        <v>642.85714285714278</v>
      </c>
      <c r="J47" s="76">
        <f>分配原則!$F$2*分配原則!Z59</f>
        <v>428.57142857142856</v>
      </c>
      <c r="K47" s="77">
        <f>分配原則!$D$13</f>
        <v>12000</v>
      </c>
      <c r="L47" s="76">
        <f>分配原則!$F$2*分配原則!AB59</f>
        <v>214.28571428571428</v>
      </c>
      <c r="M47" s="75">
        <f t="shared" si="4"/>
        <v>30000</v>
      </c>
      <c r="N47" s="21"/>
    </row>
    <row r="48" spans="1:14" ht="17.25" thickBot="1" x14ac:dyDescent="0.3">
      <c r="A48" s="60">
        <v>9</v>
      </c>
      <c r="B48" s="24">
        <v>9</v>
      </c>
      <c r="C48" s="102">
        <v>9</v>
      </c>
      <c r="D48" s="81">
        <f>分配原則!$D$10</f>
        <v>12000</v>
      </c>
      <c r="E48" s="81">
        <f>分配原則!$F$2*分配原則!U60</f>
        <v>1500</v>
      </c>
      <c r="F48" s="81">
        <f>分配原則!$F$2*分配原則!V60</f>
        <v>1285.7142857142856</v>
      </c>
      <c r="G48" s="81">
        <f>分配原則!$F$2*分配原則!W60</f>
        <v>1071.4285714285716</v>
      </c>
      <c r="H48" s="81">
        <f>分配原則!$F$2*分配原則!X60</f>
        <v>857.14285714285711</v>
      </c>
      <c r="I48" s="81">
        <f>分配原則!$F$2*分配原則!Y60</f>
        <v>642.85714285714278</v>
      </c>
      <c r="J48" s="81">
        <f>分配原則!$F$2*分配原則!Z60</f>
        <v>428.57142857142856</v>
      </c>
      <c r="K48" s="81">
        <f>分配原則!$F$2*分配原則!AA60</f>
        <v>214.28571428571428</v>
      </c>
      <c r="L48" s="73">
        <f>分配原則!$D$13</f>
        <v>12000</v>
      </c>
      <c r="M48" s="74">
        <f t="shared" si="4"/>
        <v>30000</v>
      </c>
      <c r="N48" s="83"/>
    </row>
    <row r="49" spans="1:14" x14ac:dyDescent="0.25">
      <c r="A49" s="17">
        <v>10</v>
      </c>
      <c r="B49" s="12">
        <v>1</v>
      </c>
      <c r="C49" s="93">
        <v>1</v>
      </c>
      <c r="D49" s="80">
        <f>分配原則!$D$8</f>
        <v>24000</v>
      </c>
      <c r="E49" s="94">
        <f>分配原則!$F$2*分配原則!U61</f>
        <v>1200</v>
      </c>
      <c r="F49" s="94">
        <f>分配原則!$F$2*分配原則!V61</f>
        <v>1066.6666666666667</v>
      </c>
      <c r="G49" s="94">
        <f>分配原則!$F$2*分配原則!W61</f>
        <v>933.33333333333337</v>
      </c>
      <c r="H49" s="94">
        <f>分配原則!$F$2*分配原則!X61</f>
        <v>800</v>
      </c>
      <c r="I49" s="94">
        <f>分配原則!$F$2*分配原則!Y61</f>
        <v>666.66666666666663</v>
      </c>
      <c r="J49" s="94">
        <f>分配原則!$F$2*分配原則!Z61</f>
        <v>533.33333333333337</v>
      </c>
      <c r="K49" s="94">
        <f>分配原則!$F$2*分配原則!AA61</f>
        <v>400</v>
      </c>
      <c r="L49" s="94">
        <f>分配原則!$F$2*分配原則!AB61</f>
        <v>266.66666666666669</v>
      </c>
      <c r="M49" s="94">
        <f>分配原則!$F$2*分配原則!AC61</f>
        <v>133.33333333333334</v>
      </c>
      <c r="N49" s="105">
        <f>SUM(D49:M49)</f>
        <v>30000</v>
      </c>
    </row>
    <row r="50" spans="1:14" x14ac:dyDescent="0.25">
      <c r="A50" s="18">
        <v>10</v>
      </c>
      <c r="B50" s="15">
        <v>2</v>
      </c>
      <c r="C50" s="18">
        <v>2</v>
      </c>
      <c r="D50" s="79">
        <f>分配原則!$D$10</f>
        <v>12000</v>
      </c>
      <c r="E50" s="77">
        <f>分配原則!$D$13</f>
        <v>12000</v>
      </c>
      <c r="F50" s="79">
        <f>分配原則!$F$2*分配原則!V62</f>
        <v>1333.3333333333333</v>
      </c>
      <c r="G50" s="79">
        <f>分配原則!$F$2*分配原則!W62</f>
        <v>1166.6666666666667</v>
      </c>
      <c r="H50" s="79">
        <f>分配原則!$F$2*分配原則!X62</f>
        <v>1000</v>
      </c>
      <c r="I50" s="79">
        <f>分配原則!$F$2*分配原則!Y62</f>
        <v>833.33333333333337</v>
      </c>
      <c r="J50" s="79">
        <f>分配原則!$F$2*分配原則!Z62</f>
        <v>666.66666666666663</v>
      </c>
      <c r="K50" s="79">
        <f>分配原則!$F$2*分配原則!AA62</f>
        <v>500</v>
      </c>
      <c r="L50" s="79">
        <f>分配原則!$F$2*分配原則!AB62</f>
        <v>333.33333333333331</v>
      </c>
      <c r="M50" s="79">
        <f>分配原則!$F$2*分配原則!AC62</f>
        <v>166.66666666666666</v>
      </c>
      <c r="N50" s="105">
        <f t="shared" ref="N50:N58" si="5">SUM(D50:M50)</f>
        <v>30000</v>
      </c>
    </row>
    <row r="51" spans="1:14" x14ac:dyDescent="0.25">
      <c r="A51" s="18">
        <v>10</v>
      </c>
      <c r="B51" s="15">
        <v>3</v>
      </c>
      <c r="C51" s="18">
        <v>3</v>
      </c>
      <c r="D51" s="79">
        <f>分配原則!$D$10</f>
        <v>12000</v>
      </c>
      <c r="E51" s="79">
        <f>分配原則!$F$2*分配原則!U63</f>
        <v>1333.3333333333333</v>
      </c>
      <c r="F51" s="77">
        <f>分配原則!$D$13</f>
        <v>12000</v>
      </c>
      <c r="G51" s="79">
        <f>分配原則!$F$2*分配原則!W63</f>
        <v>1166.6666666666667</v>
      </c>
      <c r="H51" s="79">
        <f>分配原則!$F$2*分配原則!X63</f>
        <v>1000</v>
      </c>
      <c r="I51" s="79">
        <f>分配原則!$F$2*分配原則!Y63</f>
        <v>833.33333333333337</v>
      </c>
      <c r="J51" s="79">
        <f>分配原則!$F$2*分配原則!Z63</f>
        <v>666.66666666666663</v>
      </c>
      <c r="K51" s="79">
        <f>分配原則!$F$2*分配原則!AA63</f>
        <v>500</v>
      </c>
      <c r="L51" s="79">
        <f>分配原則!$F$2*分配原則!AB63</f>
        <v>333.33333333333331</v>
      </c>
      <c r="M51" s="79">
        <f>分配原則!$F$2*分配原則!AC63</f>
        <v>166.66666666666666</v>
      </c>
      <c r="N51" s="105">
        <f t="shared" si="5"/>
        <v>30000.000000000004</v>
      </c>
    </row>
    <row r="52" spans="1:14" x14ac:dyDescent="0.25">
      <c r="A52" s="18">
        <v>10</v>
      </c>
      <c r="B52" s="15">
        <v>4</v>
      </c>
      <c r="C52" s="18">
        <v>4</v>
      </c>
      <c r="D52" s="79">
        <f>分配原則!$D$10</f>
        <v>12000</v>
      </c>
      <c r="E52" s="79">
        <f>分配原則!$F$2*分配原則!U64</f>
        <v>1333.3333333333333</v>
      </c>
      <c r="F52" s="79">
        <f>分配原則!$F$2*分配原則!V64</f>
        <v>1166.6666666666667</v>
      </c>
      <c r="G52" s="77">
        <f>分配原則!$D$13</f>
        <v>12000</v>
      </c>
      <c r="H52" s="79">
        <f>分配原則!$F$2*分配原則!X64</f>
        <v>1000</v>
      </c>
      <c r="I52" s="79">
        <f>分配原則!$F$2*分配原則!Y64</f>
        <v>833.33333333333337</v>
      </c>
      <c r="J52" s="79">
        <f>分配原則!$F$2*分配原則!Z64</f>
        <v>666.66666666666663</v>
      </c>
      <c r="K52" s="79">
        <f>分配原則!$F$2*分配原則!AA64</f>
        <v>500</v>
      </c>
      <c r="L52" s="79">
        <f>分配原則!$F$2*分配原則!AB64</f>
        <v>333.33333333333331</v>
      </c>
      <c r="M52" s="79">
        <f>分配原則!$F$2*分配原則!AC64</f>
        <v>166.66666666666666</v>
      </c>
      <c r="N52" s="105">
        <f t="shared" si="5"/>
        <v>30000</v>
      </c>
    </row>
    <row r="53" spans="1:14" x14ac:dyDescent="0.25">
      <c r="A53" s="18">
        <v>10</v>
      </c>
      <c r="B53" s="15">
        <v>5</v>
      </c>
      <c r="C53" s="18">
        <v>5</v>
      </c>
      <c r="D53" s="79">
        <f>分配原則!$D$10</f>
        <v>12000</v>
      </c>
      <c r="E53" s="79">
        <f>分配原則!$F$2*分配原則!U65</f>
        <v>1333.3333333333333</v>
      </c>
      <c r="F53" s="79">
        <f>分配原則!$F$2*分配原則!V65</f>
        <v>1166.6666666666667</v>
      </c>
      <c r="G53" s="79">
        <f>分配原則!$F$2*分配原則!W65</f>
        <v>1000</v>
      </c>
      <c r="H53" s="77">
        <f>分配原則!$D$13</f>
        <v>12000</v>
      </c>
      <c r="I53" s="79">
        <f>分配原則!$F$2*分配原則!Y65</f>
        <v>833.33333333333337</v>
      </c>
      <c r="J53" s="79">
        <f>分配原則!$F$2*分配原則!Z65</f>
        <v>666.66666666666663</v>
      </c>
      <c r="K53" s="79">
        <f>分配原則!$F$2*分配原則!AA65</f>
        <v>500</v>
      </c>
      <c r="L53" s="79">
        <f>分配原則!$F$2*分配原則!AB65</f>
        <v>333.33333333333331</v>
      </c>
      <c r="M53" s="79">
        <f>分配原則!$F$2*分配原則!AC65</f>
        <v>166.66666666666666</v>
      </c>
      <c r="N53" s="105">
        <f t="shared" si="5"/>
        <v>30000</v>
      </c>
    </row>
    <row r="54" spans="1:14" x14ac:dyDescent="0.25">
      <c r="A54" s="18">
        <v>10</v>
      </c>
      <c r="B54" s="15">
        <v>6</v>
      </c>
      <c r="C54" s="18">
        <v>6</v>
      </c>
      <c r="D54" s="79">
        <f>分配原則!$D$10</f>
        <v>12000</v>
      </c>
      <c r="E54" s="79">
        <f>分配原則!$F$2*分配原則!U66</f>
        <v>1333.3333333333333</v>
      </c>
      <c r="F54" s="79">
        <f>分配原則!$F$2*分配原則!V66</f>
        <v>1166.6666666666667</v>
      </c>
      <c r="G54" s="79">
        <f>分配原則!$F$2*分配原則!W66</f>
        <v>1000</v>
      </c>
      <c r="H54" s="79">
        <f>分配原則!$F$2*分配原則!X66</f>
        <v>833.33333333333337</v>
      </c>
      <c r="I54" s="77">
        <f>分配原則!$D$13</f>
        <v>12000</v>
      </c>
      <c r="J54" s="79">
        <f>分配原則!$F$2*分配原則!Z66</f>
        <v>666.66666666666663</v>
      </c>
      <c r="K54" s="79">
        <f>分配原則!$F$2*分配原則!AA66</f>
        <v>500</v>
      </c>
      <c r="L54" s="79">
        <f>分配原則!$F$2*分配原則!AB66</f>
        <v>333.33333333333331</v>
      </c>
      <c r="M54" s="79">
        <f>分配原則!$F$2*分配原則!AC66</f>
        <v>166.66666666666666</v>
      </c>
      <c r="N54" s="105">
        <f t="shared" si="5"/>
        <v>30000.000000000004</v>
      </c>
    </row>
    <row r="55" spans="1:14" x14ac:dyDescent="0.25">
      <c r="A55" s="18">
        <v>10</v>
      </c>
      <c r="B55" s="15">
        <v>7</v>
      </c>
      <c r="C55" s="18">
        <v>7</v>
      </c>
      <c r="D55" s="79">
        <f>分配原則!$D$10</f>
        <v>12000</v>
      </c>
      <c r="E55" s="79">
        <f>分配原則!$F$2*分配原則!U67</f>
        <v>1333.3333333333333</v>
      </c>
      <c r="F55" s="79">
        <f>分配原則!$F$2*分配原則!V67</f>
        <v>1166.6666666666667</v>
      </c>
      <c r="G55" s="79">
        <f>分配原則!$F$2*分配原則!W67</f>
        <v>1000</v>
      </c>
      <c r="H55" s="79">
        <f>分配原則!$F$2*分配原則!X67</f>
        <v>833.33333333333337</v>
      </c>
      <c r="I55" s="79">
        <f>分配原則!$F$2*分配原則!Y67</f>
        <v>666.66666666666663</v>
      </c>
      <c r="J55" s="77">
        <f>分配原則!$D$13</f>
        <v>12000</v>
      </c>
      <c r="K55" s="79">
        <f>分配原則!$F$2*分配原則!AA67</f>
        <v>500</v>
      </c>
      <c r="L55" s="79">
        <f>分配原則!$F$2*分配原則!AB67</f>
        <v>333.33333333333331</v>
      </c>
      <c r="M55" s="79">
        <f>分配原則!$F$2*分配原則!AC67</f>
        <v>166.66666666666666</v>
      </c>
      <c r="N55" s="105">
        <f t="shared" si="5"/>
        <v>30000</v>
      </c>
    </row>
    <row r="56" spans="1:14" x14ac:dyDescent="0.25">
      <c r="A56" s="18">
        <v>10</v>
      </c>
      <c r="B56" s="15">
        <v>8</v>
      </c>
      <c r="C56" s="18">
        <v>8</v>
      </c>
      <c r="D56" s="79">
        <f>分配原則!$D$10</f>
        <v>12000</v>
      </c>
      <c r="E56" s="79">
        <f>分配原則!$F$2*分配原則!U68</f>
        <v>1333.3333333333333</v>
      </c>
      <c r="F56" s="79">
        <f>分配原則!$F$2*分配原則!V68</f>
        <v>1166.6666666666667</v>
      </c>
      <c r="G56" s="79">
        <f>分配原則!$F$2*分配原則!W68</f>
        <v>1000</v>
      </c>
      <c r="H56" s="79">
        <f>分配原則!$F$2*分配原則!X68</f>
        <v>833.33333333333337</v>
      </c>
      <c r="I56" s="79">
        <f>分配原則!$F$2*分配原則!Y68</f>
        <v>666.66666666666663</v>
      </c>
      <c r="J56" s="79">
        <f>分配原則!$F$2*分配原則!Z68</f>
        <v>500</v>
      </c>
      <c r="K56" s="77">
        <f>分配原則!$D$13</f>
        <v>12000</v>
      </c>
      <c r="L56" s="79">
        <f>分配原則!$F$2*分配原則!AB68</f>
        <v>333.33333333333331</v>
      </c>
      <c r="M56" s="79">
        <f>分配原則!$F$2*分配原則!AC68</f>
        <v>166.66666666666666</v>
      </c>
      <c r="N56" s="105">
        <f t="shared" si="5"/>
        <v>30000</v>
      </c>
    </row>
    <row r="57" spans="1:14" x14ac:dyDescent="0.25">
      <c r="A57" s="18">
        <v>10</v>
      </c>
      <c r="B57" s="15">
        <v>9</v>
      </c>
      <c r="C57" s="18">
        <v>9</v>
      </c>
      <c r="D57" s="79">
        <f>分配原則!$D$10</f>
        <v>12000</v>
      </c>
      <c r="E57" s="79">
        <f>分配原則!$F$2*分配原則!U69</f>
        <v>1333.3333333333333</v>
      </c>
      <c r="F57" s="79">
        <f>分配原則!$F$2*分配原則!V69</f>
        <v>1166.6666666666667</v>
      </c>
      <c r="G57" s="79">
        <f>分配原則!$F$2*分配原則!W69</f>
        <v>1000</v>
      </c>
      <c r="H57" s="79">
        <f>分配原則!$F$2*分配原則!X69</f>
        <v>833.33333333333337</v>
      </c>
      <c r="I57" s="79">
        <f>分配原則!$F$2*分配原則!Y69</f>
        <v>666.66666666666663</v>
      </c>
      <c r="J57" s="79">
        <f>分配原則!$F$2*分配原則!Z69</f>
        <v>500</v>
      </c>
      <c r="K57" s="79">
        <f>分配原則!$F$2*分配原則!AA69</f>
        <v>333.33333333333331</v>
      </c>
      <c r="L57" s="77">
        <f>分配原則!$D$13</f>
        <v>12000</v>
      </c>
      <c r="M57" s="79">
        <f>分配原則!$F$2*分配原則!AC69</f>
        <v>166.66666666666666</v>
      </c>
      <c r="N57" s="105">
        <f t="shared" si="5"/>
        <v>30000</v>
      </c>
    </row>
    <row r="58" spans="1:14" ht="17.25" thickBot="1" x14ac:dyDescent="0.3">
      <c r="A58" s="19">
        <v>10</v>
      </c>
      <c r="B58" s="13">
        <v>10</v>
      </c>
      <c r="C58" s="19">
        <v>10</v>
      </c>
      <c r="D58" s="72">
        <f>分配原則!$D$10</f>
        <v>12000</v>
      </c>
      <c r="E58" s="72">
        <f>分配原則!$F$2*分配原則!U70</f>
        <v>1333.3333333333333</v>
      </c>
      <c r="F58" s="72">
        <f>分配原則!$F$2*分配原則!V70</f>
        <v>1166.6666666666667</v>
      </c>
      <c r="G58" s="72">
        <f>分配原則!$F$2*分配原則!W70</f>
        <v>1000</v>
      </c>
      <c r="H58" s="72">
        <f>分配原則!$F$2*分配原則!X70</f>
        <v>833.33333333333337</v>
      </c>
      <c r="I58" s="72">
        <f>分配原則!$F$2*分配原則!Y70</f>
        <v>666.66666666666663</v>
      </c>
      <c r="J58" s="72">
        <f>分配原則!$F$2*分配原則!Z70</f>
        <v>500</v>
      </c>
      <c r="K58" s="72">
        <f>分配原則!$F$2*分配原則!AA70</f>
        <v>333.33333333333331</v>
      </c>
      <c r="L58" s="72">
        <f>分配原則!$F$2*分配原則!AB70</f>
        <v>166.66666666666666</v>
      </c>
      <c r="M58" s="73">
        <f>分配原則!$D$13</f>
        <v>12000</v>
      </c>
      <c r="N58" s="106">
        <f t="shared" si="5"/>
        <v>30000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zoomScale="70" zoomScaleNormal="70" workbookViewId="0">
      <selection activeCell="D2" sqref="D2"/>
    </sheetView>
  </sheetViews>
  <sheetFormatPr defaultRowHeight="16.5" x14ac:dyDescent="0.25"/>
  <cols>
    <col min="3" max="3" width="10.875" customWidth="1"/>
    <col min="4" max="12" width="10.5" bestFit="1" customWidth="1"/>
    <col min="13" max="13" width="11.625" bestFit="1" customWidth="1"/>
    <col min="14" max="14" width="93.25" bestFit="1" customWidth="1"/>
  </cols>
  <sheetData>
    <row r="1" spans="1:14" ht="21" x14ac:dyDescent="0.25">
      <c r="A1" s="118" t="s">
        <v>44</v>
      </c>
      <c r="D1" s="28"/>
    </row>
    <row r="2" spans="1:14" ht="20.25" thickBot="1" x14ac:dyDescent="0.3">
      <c r="D2" s="127" t="s">
        <v>65</v>
      </c>
      <c r="E2" s="35"/>
    </row>
    <row r="3" spans="1:14" ht="33.75" thickBot="1" x14ac:dyDescent="0.3">
      <c r="A3" s="20" t="s">
        <v>60</v>
      </c>
      <c r="B3" s="10" t="s">
        <v>0</v>
      </c>
      <c r="C3" s="10" t="s">
        <v>63</v>
      </c>
      <c r="D3" s="34" t="s">
        <v>9</v>
      </c>
      <c r="E3" s="34" t="s">
        <v>10</v>
      </c>
      <c r="F3" s="34" t="s">
        <v>11</v>
      </c>
      <c r="G3" s="34" t="s">
        <v>12</v>
      </c>
      <c r="H3" s="34" t="s">
        <v>13</v>
      </c>
      <c r="I3" s="34" t="s">
        <v>14</v>
      </c>
      <c r="J3" s="34" t="s">
        <v>15</v>
      </c>
      <c r="K3" s="34" t="s">
        <v>16</v>
      </c>
      <c r="L3" s="34" t="s">
        <v>17</v>
      </c>
      <c r="M3" s="34" t="s">
        <v>18</v>
      </c>
      <c r="N3" s="11" t="s">
        <v>1</v>
      </c>
    </row>
    <row r="4" spans="1:14" ht="17.25" thickBot="1" x14ac:dyDescent="0.3">
      <c r="A4" s="6">
        <v>1</v>
      </c>
      <c r="B4" s="27">
        <v>1</v>
      </c>
      <c r="C4" s="96">
        <v>1</v>
      </c>
      <c r="D4" s="109">
        <f>分配原則!$C$3</f>
        <v>20000</v>
      </c>
      <c r="E4" s="110"/>
      <c r="F4" s="110"/>
      <c r="G4" s="110"/>
      <c r="H4" s="110"/>
      <c r="I4" s="110"/>
      <c r="J4" s="110"/>
      <c r="K4" s="110"/>
      <c r="L4" s="110"/>
      <c r="M4" s="110"/>
      <c r="N4" s="111"/>
    </row>
    <row r="5" spans="1:14" x14ac:dyDescent="0.25">
      <c r="A5" s="17">
        <v>2</v>
      </c>
      <c r="B5" s="12">
        <v>1</v>
      </c>
      <c r="C5" s="17">
        <v>1</v>
      </c>
      <c r="D5" s="80">
        <f>分配原則!$E$8</f>
        <v>16000</v>
      </c>
      <c r="E5" s="94">
        <f>分配原則!$C$3-D5</f>
        <v>4000</v>
      </c>
      <c r="F5" s="75">
        <f>SUM(D5:E5)</f>
        <v>20000</v>
      </c>
      <c r="G5" s="75"/>
      <c r="H5" s="75"/>
      <c r="I5" s="75"/>
      <c r="J5" s="75"/>
      <c r="K5" s="75"/>
      <c r="L5" s="75"/>
      <c r="M5" s="75"/>
      <c r="N5" s="114"/>
    </row>
    <row r="6" spans="1:14" ht="17.25" thickBot="1" x14ac:dyDescent="0.3">
      <c r="A6" s="19">
        <v>2</v>
      </c>
      <c r="B6" s="13">
        <v>2</v>
      </c>
      <c r="C6" s="19">
        <v>2</v>
      </c>
      <c r="D6" s="72">
        <f>分配原則!$C$3-E6</f>
        <v>10000</v>
      </c>
      <c r="E6" s="73">
        <f>分配原則!$E$9</f>
        <v>10000</v>
      </c>
      <c r="F6" s="74">
        <f>SUM(D6:E6)</f>
        <v>20000</v>
      </c>
      <c r="G6" s="74"/>
      <c r="H6" s="74"/>
      <c r="I6" s="74"/>
      <c r="J6" s="74"/>
      <c r="K6" s="74"/>
      <c r="L6" s="74"/>
      <c r="M6" s="74"/>
      <c r="N6" s="14"/>
    </row>
    <row r="7" spans="1:14" x14ac:dyDescent="0.25">
      <c r="A7" s="25">
        <v>3</v>
      </c>
      <c r="B7" s="5">
        <v>1</v>
      </c>
      <c r="C7" s="100">
        <v>1</v>
      </c>
      <c r="D7" s="80">
        <f>分配原則!$E$8</f>
        <v>16000</v>
      </c>
      <c r="E7" s="99">
        <f>分配原則!$F$3*分配原則!U19</f>
        <v>2666.6666666666665</v>
      </c>
      <c r="F7" s="99">
        <f>分配原則!$F$3*分配原則!V19</f>
        <v>1333.3333333333333</v>
      </c>
      <c r="G7" s="75">
        <f>SUM(D7:F7)</f>
        <v>20000</v>
      </c>
      <c r="H7" s="75"/>
      <c r="I7" s="75"/>
      <c r="J7" s="75"/>
      <c r="K7" s="75"/>
      <c r="L7" s="75"/>
      <c r="M7" s="75"/>
      <c r="N7" s="117" t="s">
        <v>46</v>
      </c>
    </row>
    <row r="8" spans="1:14" x14ac:dyDescent="0.25">
      <c r="A8" s="16">
        <v>3</v>
      </c>
      <c r="B8" s="1">
        <v>2</v>
      </c>
      <c r="C8" s="16">
        <v>2</v>
      </c>
      <c r="D8" s="76">
        <f>分配原則!$E$10</f>
        <v>8000</v>
      </c>
      <c r="E8" s="77">
        <f>分配原則!$E$13</f>
        <v>8000</v>
      </c>
      <c r="F8" s="76">
        <f>分配原則!$F$3*分配原則!V20</f>
        <v>4000</v>
      </c>
      <c r="G8" s="78">
        <f t="shared" ref="G8:G9" si="0">SUM(D8:F8)</f>
        <v>20000</v>
      </c>
      <c r="H8" s="78"/>
      <c r="I8" s="78"/>
      <c r="J8" s="78"/>
      <c r="K8" s="78"/>
      <c r="L8" s="78"/>
      <c r="M8" s="78"/>
      <c r="N8" s="104" t="s">
        <v>54</v>
      </c>
    </row>
    <row r="9" spans="1:14" ht="17.25" thickBot="1" x14ac:dyDescent="0.3">
      <c r="A9" s="2">
        <v>3</v>
      </c>
      <c r="B9" s="7">
        <v>3</v>
      </c>
      <c r="C9" s="95">
        <v>3</v>
      </c>
      <c r="D9" s="81">
        <f>分配原則!$E$10</f>
        <v>8000</v>
      </c>
      <c r="E9" s="81">
        <f>分配原則!$F$3*分配原則!U21</f>
        <v>4000</v>
      </c>
      <c r="F9" s="73">
        <f>分配原則!$E$13</f>
        <v>8000</v>
      </c>
      <c r="G9" s="74">
        <f t="shared" si="0"/>
        <v>20000</v>
      </c>
      <c r="H9" s="74"/>
      <c r="I9" s="74"/>
      <c r="J9" s="74"/>
      <c r="K9" s="74"/>
      <c r="L9" s="74"/>
      <c r="M9" s="74"/>
      <c r="N9" s="98" t="s">
        <v>55</v>
      </c>
    </row>
    <row r="10" spans="1:14" x14ac:dyDescent="0.25">
      <c r="A10" s="17">
        <v>4</v>
      </c>
      <c r="B10" s="12">
        <v>1</v>
      </c>
      <c r="C10" s="93">
        <v>1</v>
      </c>
      <c r="D10" s="80">
        <f>分配原則!$E$8</f>
        <v>16000</v>
      </c>
      <c r="E10" s="94">
        <f>分配原則!$F$3*分配原則!U22</f>
        <v>2000</v>
      </c>
      <c r="F10" s="94">
        <f>分配原則!$F$3*分配原則!V22</f>
        <v>1333.3333333333333</v>
      </c>
      <c r="G10" s="94">
        <f>分配原則!$F$3*分配原則!W22</f>
        <v>666.66666666666663</v>
      </c>
      <c r="H10" s="75">
        <f>SUM(D10:G10)</f>
        <v>20000</v>
      </c>
      <c r="I10" s="75"/>
      <c r="J10" s="75"/>
      <c r="K10" s="75"/>
      <c r="L10" s="75"/>
      <c r="M10" s="75"/>
      <c r="N10" s="114" t="s">
        <v>56</v>
      </c>
    </row>
    <row r="11" spans="1:14" x14ac:dyDescent="0.25">
      <c r="A11" s="18">
        <v>4</v>
      </c>
      <c r="B11" s="15">
        <v>2</v>
      </c>
      <c r="C11" s="18">
        <v>2</v>
      </c>
      <c r="D11" s="79">
        <f>分配原則!$E$10</f>
        <v>8000</v>
      </c>
      <c r="E11" s="77">
        <f>分配原則!$E$13</f>
        <v>8000</v>
      </c>
      <c r="F11" s="79">
        <f>分配原則!$F$3*分配原則!V23</f>
        <v>2666.6666666666665</v>
      </c>
      <c r="G11" s="79">
        <f>分配原則!$F$3*分配原則!W23</f>
        <v>1333.3333333333333</v>
      </c>
      <c r="H11" s="78">
        <f t="shared" ref="H11:H13" si="1">SUM(D11:G11)</f>
        <v>20000</v>
      </c>
      <c r="I11" s="78"/>
      <c r="J11" s="78"/>
      <c r="K11" s="78"/>
      <c r="L11" s="78"/>
      <c r="M11" s="78"/>
      <c r="N11" s="115" t="s">
        <v>57</v>
      </c>
    </row>
    <row r="12" spans="1:14" x14ac:dyDescent="0.25">
      <c r="A12" s="18">
        <v>4</v>
      </c>
      <c r="B12" s="15">
        <v>3</v>
      </c>
      <c r="C12" s="18">
        <v>3</v>
      </c>
      <c r="D12" s="79">
        <f>分配原則!$E$10</f>
        <v>8000</v>
      </c>
      <c r="E12" s="79">
        <f>分配原則!$F$3*分配原則!U24</f>
        <v>2666.6666666666665</v>
      </c>
      <c r="F12" s="77">
        <f>分配原則!$E$13</f>
        <v>8000</v>
      </c>
      <c r="G12" s="79">
        <f>分配原則!$F$3*分配原則!W24</f>
        <v>1333.3333333333333</v>
      </c>
      <c r="H12" s="78">
        <f t="shared" si="1"/>
        <v>19999.999999999996</v>
      </c>
      <c r="I12" s="78"/>
      <c r="J12" s="78"/>
      <c r="K12" s="78"/>
      <c r="L12" s="78"/>
      <c r="M12" s="78"/>
      <c r="N12" s="115" t="s">
        <v>58</v>
      </c>
    </row>
    <row r="13" spans="1:14" ht="17.25" thickBot="1" x14ac:dyDescent="0.3">
      <c r="A13" s="19">
        <v>4</v>
      </c>
      <c r="B13" s="13">
        <v>4</v>
      </c>
      <c r="C13" s="19">
        <v>4</v>
      </c>
      <c r="D13" s="72">
        <f>分配原則!$E$10</f>
        <v>8000</v>
      </c>
      <c r="E13" s="72">
        <f>分配原則!$F$3*分配原則!U25</f>
        <v>2666.6666666666665</v>
      </c>
      <c r="F13" s="72">
        <f>分配原則!$F$3*分配原則!V25</f>
        <v>1333.3333333333333</v>
      </c>
      <c r="G13" s="73">
        <f>分配原則!$E$13</f>
        <v>8000</v>
      </c>
      <c r="H13" s="74">
        <f t="shared" si="1"/>
        <v>20000</v>
      </c>
      <c r="I13" s="74"/>
      <c r="J13" s="74"/>
      <c r="K13" s="74"/>
      <c r="L13" s="74"/>
      <c r="M13" s="74"/>
      <c r="N13" s="14" t="s">
        <v>59</v>
      </c>
    </row>
    <row r="14" spans="1:14" x14ac:dyDescent="0.25">
      <c r="A14" s="58">
        <v>5</v>
      </c>
      <c r="B14" s="9">
        <v>1</v>
      </c>
      <c r="C14" s="58">
        <v>1</v>
      </c>
      <c r="D14" s="80">
        <f>分配原則!$E$8</f>
        <v>16000</v>
      </c>
      <c r="E14" s="112">
        <f>分配原則!$F$3*分配原則!U26</f>
        <v>1600</v>
      </c>
      <c r="F14" s="112">
        <f>分配原則!$F$3*分配原則!V26</f>
        <v>1200</v>
      </c>
      <c r="G14" s="112">
        <f>分配原則!$F$3*分配原則!W26</f>
        <v>800</v>
      </c>
      <c r="H14" s="112">
        <f>分配原則!$F$3*分配原則!X26</f>
        <v>400</v>
      </c>
      <c r="I14" s="75">
        <f>SUM(D14:H14)</f>
        <v>20000</v>
      </c>
      <c r="J14" s="94"/>
      <c r="K14" s="94"/>
      <c r="L14" s="94"/>
      <c r="M14" s="94"/>
      <c r="N14" s="26"/>
    </row>
    <row r="15" spans="1:14" x14ac:dyDescent="0.25">
      <c r="A15" s="59">
        <v>5</v>
      </c>
      <c r="B15" s="8">
        <v>2</v>
      </c>
      <c r="C15" s="59">
        <v>2</v>
      </c>
      <c r="D15" s="76">
        <f>分配原則!$E$10</f>
        <v>8000</v>
      </c>
      <c r="E15" s="77">
        <f>分配原則!$E$13</f>
        <v>8000</v>
      </c>
      <c r="F15" s="108">
        <f>分配原則!$F$3*分配原則!V27</f>
        <v>2000</v>
      </c>
      <c r="G15" s="108">
        <f>分配原則!$F$3*分配原則!W27</f>
        <v>1333.3333333333333</v>
      </c>
      <c r="H15" s="108">
        <f>分配原則!$F$3*分配原則!X27</f>
        <v>666.66666666666663</v>
      </c>
      <c r="I15" s="78">
        <f>SUM(D15:H15)</f>
        <v>20000</v>
      </c>
      <c r="J15" s="78"/>
      <c r="K15" s="78"/>
      <c r="L15" s="78"/>
      <c r="M15" s="78"/>
      <c r="N15" s="104"/>
    </row>
    <row r="16" spans="1:14" x14ac:dyDescent="0.25">
      <c r="A16" s="59">
        <v>5</v>
      </c>
      <c r="B16" s="8">
        <v>3</v>
      </c>
      <c r="C16" s="59">
        <v>3</v>
      </c>
      <c r="D16" s="76">
        <f>分配原則!$E$10</f>
        <v>8000</v>
      </c>
      <c r="E16" s="76">
        <f>分配原則!$F$3*分配原則!U28</f>
        <v>2000</v>
      </c>
      <c r="F16" s="77">
        <f>分配原則!$E$13</f>
        <v>8000</v>
      </c>
      <c r="G16" s="108">
        <f>分配原則!$F$3*分配原則!W28</f>
        <v>1333.3333333333333</v>
      </c>
      <c r="H16" s="108">
        <f>分配原則!$F$3*分配原則!X28</f>
        <v>666.66666666666663</v>
      </c>
      <c r="I16" s="78">
        <f t="shared" ref="I16:I18" si="2">SUM(D16:H16)</f>
        <v>20000</v>
      </c>
      <c r="J16" s="78"/>
      <c r="K16" s="78"/>
      <c r="L16" s="78"/>
      <c r="M16" s="78"/>
      <c r="N16" s="104"/>
    </row>
    <row r="17" spans="1:14" x14ac:dyDescent="0.25">
      <c r="A17" s="59">
        <v>5</v>
      </c>
      <c r="B17" s="8">
        <v>4</v>
      </c>
      <c r="C17" s="59">
        <v>4</v>
      </c>
      <c r="D17" s="76">
        <f>分配原則!$E$10</f>
        <v>8000</v>
      </c>
      <c r="E17" s="76">
        <f>分配原則!$F$3*分配原則!U29</f>
        <v>2000</v>
      </c>
      <c r="F17" s="76">
        <f>分配原則!$F$3*分配原則!V29</f>
        <v>1333.3333333333333</v>
      </c>
      <c r="G17" s="77">
        <f>分配原則!$E$13</f>
        <v>8000</v>
      </c>
      <c r="H17" s="108">
        <f>分配原則!$F$3*分配原則!X29</f>
        <v>666.66666666666663</v>
      </c>
      <c r="I17" s="78">
        <f t="shared" si="2"/>
        <v>20000.000000000004</v>
      </c>
      <c r="J17" s="78"/>
      <c r="K17" s="78"/>
      <c r="L17" s="78"/>
      <c r="M17" s="78"/>
      <c r="N17" s="104"/>
    </row>
    <row r="18" spans="1:14" ht="17.25" thickBot="1" x14ac:dyDescent="0.3">
      <c r="A18" s="60">
        <v>5</v>
      </c>
      <c r="B18" s="24">
        <v>5</v>
      </c>
      <c r="C18" s="102">
        <v>5</v>
      </c>
      <c r="D18" s="81">
        <f>分配原則!$E$10</f>
        <v>8000</v>
      </c>
      <c r="E18" s="81">
        <f>分配原則!$F$3*分配原則!U30</f>
        <v>2000</v>
      </c>
      <c r="F18" s="81">
        <f>分配原則!$F$3*分配原則!V30</f>
        <v>1333.3333333333333</v>
      </c>
      <c r="G18" s="81">
        <f>分配原則!$F$3*分配原則!W30</f>
        <v>666.66666666666663</v>
      </c>
      <c r="H18" s="73">
        <f>分配原則!$E$13</f>
        <v>8000</v>
      </c>
      <c r="I18" s="74">
        <f t="shared" si="2"/>
        <v>20000</v>
      </c>
      <c r="J18" s="74"/>
      <c r="K18" s="74"/>
      <c r="L18" s="74"/>
      <c r="M18" s="74"/>
      <c r="N18" s="83"/>
    </row>
    <row r="19" spans="1:14" x14ac:dyDescent="0.25">
      <c r="A19" s="17">
        <v>6</v>
      </c>
      <c r="B19" s="12">
        <v>1</v>
      </c>
      <c r="C19" s="93">
        <v>1</v>
      </c>
      <c r="D19" s="80">
        <f>分配原則!$E$8</f>
        <v>16000</v>
      </c>
      <c r="E19" s="94">
        <f>分配原則!$F$3*分配原則!U31</f>
        <v>1333.3333333333333</v>
      </c>
      <c r="F19" s="94">
        <f>分配原則!$F$3*分配原則!V31</f>
        <v>1066.6666666666667</v>
      </c>
      <c r="G19" s="94">
        <f>分配原則!$F$3*分配原則!W31</f>
        <v>800</v>
      </c>
      <c r="H19" s="94">
        <f>分配原則!$F$3*分配原則!X31</f>
        <v>533.33333333333337</v>
      </c>
      <c r="I19" s="94">
        <f>分配原則!$F$3*分配原則!Y31</f>
        <v>266.66666666666669</v>
      </c>
      <c r="J19" s="75">
        <f>SUM(D19:I19)</f>
        <v>20000</v>
      </c>
      <c r="K19" s="75"/>
      <c r="L19" s="75"/>
      <c r="M19" s="75"/>
      <c r="N19" s="82"/>
    </row>
    <row r="20" spans="1:14" x14ac:dyDescent="0.25">
      <c r="A20" s="18">
        <v>6</v>
      </c>
      <c r="B20" s="15">
        <v>2</v>
      </c>
      <c r="C20" s="18">
        <v>2</v>
      </c>
      <c r="D20" s="79">
        <f>分配原則!$E$10</f>
        <v>8000</v>
      </c>
      <c r="E20" s="77">
        <f>分配原則!$E$13</f>
        <v>8000</v>
      </c>
      <c r="F20" s="79">
        <f>分配原則!$F$3*分配原則!V32</f>
        <v>1600</v>
      </c>
      <c r="G20" s="79">
        <f>分配原則!$F$3*分配原則!W32</f>
        <v>1200</v>
      </c>
      <c r="H20" s="79">
        <f>分配原則!$F$3*分配原則!X32</f>
        <v>800</v>
      </c>
      <c r="I20" s="79">
        <f>分配原則!$F$3*分配原則!Y32</f>
        <v>400</v>
      </c>
      <c r="J20" s="78">
        <f t="shared" ref="J20:J24" si="3">SUM(D20:I20)</f>
        <v>20000</v>
      </c>
      <c r="K20" s="78"/>
      <c r="L20" s="78"/>
      <c r="M20" s="78"/>
      <c r="N20" s="22"/>
    </row>
    <row r="21" spans="1:14" x14ac:dyDescent="0.25">
      <c r="A21" s="18">
        <v>6</v>
      </c>
      <c r="B21" s="15">
        <v>3</v>
      </c>
      <c r="C21" s="18">
        <v>3</v>
      </c>
      <c r="D21" s="79">
        <f>分配原則!$E$10</f>
        <v>8000</v>
      </c>
      <c r="E21" s="79">
        <f>分配原則!$F$3*分配原則!U33</f>
        <v>1600</v>
      </c>
      <c r="F21" s="77">
        <f>分配原則!$E$13</f>
        <v>8000</v>
      </c>
      <c r="G21" s="79">
        <f>分配原則!$F$3*分配原則!W33</f>
        <v>1200</v>
      </c>
      <c r="H21" s="79">
        <f>分配原則!$F$3*分配原則!X33</f>
        <v>800</v>
      </c>
      <c r="I21" s="79">
        <f>分配原則!$F$3*分配原則!Y33</f>
        <v>400</v>
      </c>
      <c r="J21" s="78">
        <f t="shared" si="3"/>
        <v>20000</v>
      </c>
      <c r="K21" s="78"/>
      <c r="L21" s="78"/>
      <c r="M21" s="78"/>
      <c r="N21" s="22"/>
    </row>
    <row r="22" spans="1:14" x14ac:dyDescent="0.25">
      <c r="A22" s="18">
        <v>6</v>
      </c>
      <c r="B22" s="15">
        <v>4</v>
      </c>
      <c r="C22" s="18">
        <v>4</v>
      </c>
      <c r="D22" s="79">
        <f>分配原則!$E$10</f>
        <v>8000</v>
      </c>
      <c r="E22" s="79">
        <f>分配原則!$F$3*分配原則!U34</f>
        <v>1600</v>
      </c>
      <c r="F22" s="79">
        <f>分配原則!$F$3*分配原則!V34</f>
        <v>1200</v>
      </c>
      <c r="G22" s="77">
        <f>分配原則!$E$13</f>
        <v>8000</v>
      </c>
      <c r="H22" s="79">
        <f>分配原則!$F$3*分配原則!X34</f>
        <v>800</v>
      </c>
      <c r="I22" s="79">
        <f>分配原則!$F$3*分配原則!Y34</f>
        <v>400</v>
      </c>
      <c r="J22" s="78">
        <f t="shared" si="3"/>
        <v>20000</v>
      </c>
      <c r="K22" s="78"/>
      <c r="L22" s="78"/>
      <c r="M22" s="78"/>
      <c r="N22" s="22"/>
    </row>
    <row r="23" spans="1:14" x14ac:dyDescent="0.25">
      <c r="A23" s="18">
        <v>6</v>
      </c>
      <c r="B23" s="15">
        <v>5</v>
      </c>
      <c r="C23" s="18">
        <v>5</v>
      </c>
      <c r="D23" s="79">
        <f>分配原則!$E$10</f>
        <v>8000</v>
      </c>
      <c r="E23" s="79">
        <f>分配原則!$F$3*分配原則!U35</f>
        <v>1600</v>
      </c>
      <c r="F23" s="79">
        <f>分配原則!$F$3*分配原則!V35</f>
        <v>1200</v>
      </c>
      <c r="G23" s="79">
        <f>分配原則!$F$3*分配原則!W35</f>
        <v>800</v>
      </c>
      <c r="H23" s="77">
        <f>分配原則!$E$13</f>
        <v>8000</v>
      </c>
      <c r="I23" s="79">
        <f>分配原則!$F$3*分配原則!Y35</f>
        <v>400</v>
      </c>
      <c r="J23" s="78">
        <f t="shared" si="3"/>
        <v>20000</v>
      </c>
      <c r="K23" s="78"/>
      <c r="L23" s="78"/>
      <c r="M23" s="78"/>
      <c r="N23" s="22"/>
    </row>
    <row r="24" spans="1:14" ht="17.25" thickBot="1" x14ac:dyDescent="0.3">
      <c r="A24" s="19">
        <v>6</v>
      </c>
      <c r="B24" s="13">
        <v>6</v>
      </c>
      <c r="C24" s="19">
        <v>6</v>
      </c>
      <c r="D24" s="72">
        <f>分配原則!$E$10</f>
        <v>8000</v>
      </c>
      <c r="E24" s="72">
        <f>分配原則!$F$3*分配原則!U36</f>
        <v>1600</v>
      </c>
      <c r="F24" s="72">
        <f>分配原則!$F$3*分配原則!V36</f>
        <v>1200</v>
      </c>
      <c r="G24" s="72">
        <f>分配原則!$F$3*分配原則!W36</f>
        <v>800</v>
      </c>
      <c r="H24" s="72">
        <f>分配原則!$F$3*分配原則!X36</f>
        <v>400</v>
      </c>
      <c r="I24" s="73">
        <f>分配原則!$E$13</f>
        <v>8000</v>
      </c>
      <c r="J24" s="74">
        <f t="shared" si="3"/>
        <v>20000</v>
      </c>
      <c r="K24" s="74"/>
      <c r="L24" s="74"/>
      <c r="M24" s="74"/>
      <c r="N24" s="23"/>
    </row>
    <row r="25" spans="1:14" x14ac:dyDescent="0.25">
      <c r="A25" s="58">
        <v>7</v>
      </c>
      <c r="B25" s="9">
        <v>1</v>
      </c>
      <c r="C25" s="58">
        <v>1</v>
      </c>
      <c r="D25" s="80">
        <f>分配原則!$E$8</f>
        <v>16000</v>
      </c>
      <c r="E25" s="99">
        <f>分配原則!$F$3*分配原則!U37</f>
        <v>1142.8571428571429</v>
      </c>
      <c r="F25" s="99">
        <f>分配原則!$F$3*分配原則!V37</f>
        <v>952.38095238095229</v>
      </c>
      <c r="G25" s="99">
        <f>分配原則!$F$3*分配原則!W37</f>
        <v>761.90476190476181</v>
      </c>
      <c r="H25" s="99">
        <f>分配原則!$F$3*分配原則!X37</f>
        <v>571.42857142857144</v>
      </c>
      <c r="I25" s="99">
        <f>分配原則!$F$3*分配原則!Y37</f>
        <v>380.95238095238091</v>
      </c>
      <c r="J25" s="99">
        <f>分配原則!$F$3*分配原則!Z37</f>
        <v>190.47619047619045</v>
      </c>
      <c r="K25" s="75">
        <f>SUM(D25:J25)</f>
        <v>20000</v>
      </c>
      <c r="L25" s="75"/>
      <c r="M25" s="75"/>
      <c r="N25" s="26"/>
    </row>
    <row r="26" spans="1:14" x14ac:dyDescent="0.25">
      <c r="A26" s="59">
        <v>7</v>
      </c>
      <c r="B26" s="8">
        <v>2</v>
      </c>
      <c r="C26" s="59">
        <v>2</v>
      </c>
      <c r="D26" s="76">
        <f>分配原則!$E$10</f>
        <v>8000</v>
      </c>
      <c r="E26" s="77">
        <f>分配原則!$E$13</f>
        <v>8000</v>
      </c>
      <c r="F26" s="76">
        <f>分配原則!$F$3*分配原則!V38</f>
        <v>1333.3333333333333</v>
      </c>
      <c r="G26" s="76">
        <f>分配原則!$F$3*分配原則!W38</f>
        <v>1066.6666666666667</v>
      </c>
      <c r="H26" s="76">
        <f>分配原則!$F$3*分配原則!X38</f>
        <v>800</v>
      </c>
      <c r="I26" s="76">
        <f>分配原則!$F$3*分配原則!Y38</f>
        <v>533.33333333333337</v>
      </c>
      <c r="J26" s="76">
        <f>分配原則!$F$3*分配原則!Z38</f>
        <v>266.66666666666669</v>
      </c>
      <c r="K26" s="78">
        <f t="shared" ref="K26:K31" si="4">SUM(D26:J26)</f>
        <v>20000</v>
      </c>
      <c r="L26" s="78"/>
      <c r="M26" s="78"/>
      <c r="N26" s="21"/>
    </row>
    <row r="27" spans="1:14" x14ac:dyDescent="0.25">
      <c r="A27" s="59">
        <v>7</v>
      </c>
      <c r="B27" s="8">
        <v>3</v>
      </c>
      <c r="C27" s="59">
        <v>3</v>
      </c>
      <c r="D27" s="76">
        <f>分配原則!$E$10</f>
        <v>8000</v>
      </c>
      <c r="E27" s="76">
        <f>分配原則!$F$3*分配原則!U39</f>
        <v>1333.3333333333333</v>
      </c>
      <c r="F27" s="77">
        <f>分配原則!$E$13</f>
        <v>8000</v>
      </c>
      <c r="G27" s="76">
        <f>分配原則!$F$3*分配原則!W39</f>
        <v>1066.6666666666667</v>
      </c>
      <c r="H27" s="76">
        <f>分配原則!$F$3*分配原則!X39</f>
        <v>800</v>
      </c>
      <c r="I27" s="76">
        <f>分配原則!$F$3*分配原則!Y39</f>
        <v>533.33333333333337</v>
      </c>
      <c r="J27" s="76">
        <f>分配原則!$F$3*分配原則!Z39</f>
        <v>266.66666666666669</v>
      </c>
      <c r="K27" s="78">
        <f t="shared" si="4"/>
        <v>20000.000000000004</v>
      </c>
      <c r="L27" s="78"/>
      <c r="M27" s="78"/>
      <c r="N27" s="21"/>
    </row>
    <row r="28" spans="1:14" x14ac:dyDescent="0.25">
      <c r="A28" s="59">
        <v>7</v>
      </c>
      <c r="B28" s="8">
        <v>4</v>
      </c>
      <c r="C28" s="59">
        <v>4</v>
      </c>
      <c r="D28" s="76">
        <f>分配原則!$E$10</f>
        <v>8000</v>
      </c>
      <c r="E28" s="76">
        <f>分配原則!$F$3*分配原則!U40</f>
        <v>1333.3333333333333</v>
      </c>
      <c r="F28" s="76">
        <f>分配原則!$F$3*分配原則!V40</f>
        <v>1066.6666666666667</v>
      </c>
      <c r="G28" s="77">
        <f>分配原則!$E$13</f>
        <v>8000</v>
      </c>
      <c r="H28" s="76">
        <f>分配原則!$F$3*分配原則!X40</f>
        <v>800</v>
      </c>
      <c r="I28" s="76">
        <f>分配原則!$F$3*分配原則!Y40</f>
        <v>533.33333333333337</v>
      </c>
      <c r="J28" s="76">
        <f>分配原則!$F$3*分配原則!Z40</f>
        <v>266.66666666666669</v>
      </c>
      <c r="K28" s="78">
        <f t="shared" si="4"/>
        <v>20000</v>
      </c>
      <c r="L28" s="78"/>
      <c r="M28" s="78"/>
      <c r="N28" s="21"/>
    </row>
    <row r="29" spans="1:14" x14ac:dyDescent="0.25">
      <c r="A29" s="59">
        <v>7</v>
      </c>
      <c r="B29" s="8">
        <v>5</v>
      </c>
      <c r="C29" s="59">
        <v>5</v>
      </c>
      <c r="D29" s="76">
        <f>分配原則!$E$10</f>
        <v>8000</v>
      </c>
      <c r="E29" s="76">
        <f>分配原則!$F$3*分配原則!U41</f>
        <v>1333.3333333333333</v>
      </c>
      <c r="F29" s="76">
        <f>分配原則!$F$3*分配原則!V41</f>
        <v>1066.6666666666667</v>
      </c>
      <c r="G29" s="76">
        <f>分配原則!$F$3*分配原則!W41</f>
        <v>800</v>
      </c>
      <c r="H29" s="77">
        <f>分配原則!$E$13</f>
        <v>8000</v>
      </c>
      <c r="I29" s="76">
        <f>分配原則!$F$3*分配原則!Y41</f>
        <v>533.33333333333337</v>
      </c>
      <c r="J29" s="76">
        <f>分配原則!$F$3*分配原則!Z41</f>
        <v>266.66666666666669</v>
      </c>
      <c r="K29" s="78">
        <f t="shared" si="4"/>
        <v>20000</v>
      </c>
      <c r="L29" s="78"/>
      <c r="M29" s="78"/>
      <c r="N29" s="21"/>
    </row>
    <row r="30" spans="1:14" x14ac:dyDescent="0.25">
      <c r="A30" s="59">
        <v>7</v>
      </c>
      <c r="B30" s="8">
        <v>6</v>
      </c>
      <c r="C30" s="59">
        <v>6</v>
      </c>
      <c r="D30" s="76">
        <f>分配原則!$E$10</f>
        <v>8000</v>
      </c>
      <c r="E30" s="76">
        <f>分配原則!$F$3*分配原則!U42</f>
        <v>1333.3333333333333</v>
      </c>
      <c r="F30" s="76">
        <f>分配原則!$F$3*分配原則!V42</f>
        <v>1066.6666666666667</v>
      </c>
      <c r="G30" s="76">
        <f>分配原則!$F$3*分配原則!W42</f>
        <v>800</v>
      </c>
      <c r="H30" s="76">
        <f>分配原則!$F$2*分配原則!X42</f>
        <v>800</v>
      </c>
      <c r="I30" s="77">
        <f>分配原則!$E$13</f>
        <v>8000</v>
      </c>
      <c r="J30" s="76">
        <f>分配原則!$F$3*分配原則!Z42</f>
        <v>266.66666666666669</v>
      </c>
      <c r="K30" s="78">
        <f t="shared" si="4"/>
        <v>20266.666666666668</v>
      </c>
      <c r="L30" s="78"/>
      <c r="M30" s="78"/>
      <c r="N30" s="21"/>
    </row>
    <row r="31" spans="1:14" ht="17.25" thickBot="1" x14ac:dyDescent="0.3">
      <c r="A31" s="60">
        <v>7</v>
      </c>
      <c r="B31" s="24">
        <v>7</v>
      </c>
      <c r="C31" s="102">
        <v>7</v>
      </c>
      <c r="D31" s="81">
        <f>分配原則!$E$10</f>
        <v>8000</v>
      </c>
      <c r="E31" s="81">
        <f>分配原則!$F$3*分配原則!U43</f>
        <v>1333.3333333333333</v>
      </c>
      <c r="F31" s="81">
        <f>分配原則!$F$3*分配原則!V43</f>
        <v>1066.6666666666667</v>
      </c>
      <c r="G31" s="81">
        <f>分配原則!$F$3*分配原則!W43</f>
        <v>800</v>
      </c>
      <c r="H31" s="81">
        <f>分配原則!$F$3*分配原則!X43</f>
        <v>533.33333333333337</v>
      </c>
      <c r="I31" s="81">
        <f>分配原則!$F$3*分配原則!Y43</f>
        <v>266.66666666666669</v>
      </c>
      <c r="J31" s="73">
        <f>分配原則!$E$13</f>
        <v>8000</v>
      </c>
      <c r="K31" s="74">
        <f t="shared" si="4"/>
        <v>20000</v>
      </c>
      <c r="L31" s="74"/>
      <c r="M31" s="74"/>
      <c r="N31" s="83"/>
    </row>
    <row r="32" spans="1:14" x14ac:dyDescent="0.25">
      <c r="A32" s="17">
        <v>8</v>
      </c>
      <c r="B32" s="12">
        <v>1</v>
      </c>
      <c r="C32" s="93">
        <v>1</v>
      </c>
      <c r="D32" s="80">
        <f>分配原則!$E$8</f>
        <v>16000</v>
      </c>
      <c r="E32" s="94">
        <f>分配原則!$F$3*分配原則!U44</f>
        <v>1000</v>
      </c>
      <c r="F32" s="94">
        <f>分配原則!$F$3*分配原則!V44</f>
        <v>857.14285714285711</v>
      </c>
      <c r="G32" s="94">
        <f>分配原則!$F$3*分配原則!W44</f>
        <v>714.28571428571433</v>
      </c>
      <c r="H32" s="94">
        <f>分配原則!$F$3*分配原則!X44</f>
        <v>571.42857142857144</v>
      </c>
      <c r="I32" s="94">
        <f>分配原則!$F$3*分配原則!Y44</f>
        <v>428.57142857142856</v>
      </c>
      <c r="J32" s="94">
        <f>分配原則!$F$3*分配原則!Z44</f>
        <v>285.71428571428572</v>
      </c>
      <c r="K32" s="94">
        <f>分配原則!$F$3*分配原則!AA44</f>
        <v>142.85714285714286</v>
      </c>
      <c r="L32" s="75">
        <f>SUM(D32:K32)</f>
        <v>20000</v>
      </c>
      <c r="M32" s="75"/>
      <c r="N32" s="82"/>
    </row>
    <row r="33" spans="1:14" x14ac:dyDescent="0.25">
      <c r="A33" s="18">
        <v>8</v>
      </c>
      <c r="B33" s="15">
        <v>2</v>
      </c>
      <c r="C33" s="18">
        <v>2</v>
      </c>
      <c r="D33" s="79">
        <f>分配原則!$E$10</f>
        <v>8000</v>
      </c>
      <c r="E33" s="77">
        <f>分配原則!$E$13</f>
        <v>8000</v>
      </c>
      <c r="F33" s="79">
        <f>分配原則!$F$3*分配原則!V45</f>
        <v>1142.8571428571429</v>
      </c>
      <c r="G33" s="79">
        <f>分配原則!$F$3*分配原則!W45</f>
        <v>952.38095238095229</v>
      </c>
      <c r="H33" s="79">
        <f>分配原則!$F$3*分配原則!X45</f>
        <v>761.90476190476181</v>
      </c>
      <c r="I33" s="79">
        <f>分配原則!$F$3*分配原則!Y45</f>
        <v>571.42857142857144</v>
      </c>
      <c r="J33" s="79">
        <f>分配原則!$F$3*分配原則!Z45</f>
        <v>380.95238095238091</v>
      </c>
      <c r="K33" s="79">
        <f>分配原則!$F$3*分配原則!AA45</f>
        <v>190.47619047619045</v>
      </c>
      <c r="L33" s="78">
        <f t="shared" ref="L33:L39" si="5">SUM(D33:K33)</f>
        <v>20000</v>
      </c>
      <c r="M33" s="78"/>
      <c r="N33" s="22"/>
    </row>
    <row r="34" spans="1:14" x14ac:dyDescent="0.25">
      <c r="A34" s="18">
        <v>8</v>
      </c>
      <c r="B34" s="15">
        <v>3</v>
      </c>
      <c r="C34" s="18">
        <v>3</v>
      </c>
      <c r="D34" s="79">
        <f>分配原則!$E$10</f>
        <v>8000</v>
      </c>
      <c r="E34" s="79">
        <f>分配原則!$F$3*分配原則!U46</f>
        <v>1142.8571428571429</v>
      </c>
      <c r="F34" s="77">
        <f>分配原則!$E$13</f>
        <v>8000</v>
      </c>
      <c r="G34" s="79">
        <f>分配原則!$F$3*分配原則!W46</f>
        <v>952.38095238095229</v>
      </c>
      <c r="H34" s="79">
        <f>分配原則!$F$3*分配原則!X46</f>
        <v>761.90476190476181</v>
      </c>
      <c r="I34" s="79">
        <f>分配原則!$F$3*分配原則!Y46</f>
        <v>571.42857142857144</v>
      </c>
      <c r="J34" s="79">
        <f>分配原則!$F$3*分配原則!Z46</f>
        <v>380.95238095238091</v>
      </c>
      <c r="K34" s="79">
        <f>分配原則!$F$3*分配原則!AA46</f>
        <v>190.47619047619045</v>
      </c>
      <c r="L34" s="78">
        <f t="shared" si="5"/>
        <v>20000.000000000007</v>
      </c>
      <c r="M34" s="78"/>
      <c r="N34" s="22"/>
    </row>
    <row r="35" spans="1:14" x14ac:dyDescent="0.25">
      <c r="A35" s="18">
        <v>8</v>
      </c>
      <c r="B35" s="15">
        <v>4</v>
      </c>
      <c r="C35" s="18">
        <v>4</v>
      </c>
      <c r="D35" s="79">
        <f>分配原則!$E$10</f>
        <v>8000</v>
      </c>
      <c r="E35" s="79">
        <f>分配原則!$F$3*分配原則!U47</f>
        <v>1142.8571428571429</v>
      </c>
      <c r="F35" s="79">
        <f>分配原則!$F$3*分配原則!V47</f>
        <v>952.38095238095229</v>
      </c>
      <c r="G35" s="77">
        <f>分配原則!$E$13</f>
        <v>8000</v>
      </c>
      <c r="H35" s="79">
        <f>分配原則!$F$3*分配原則!X47</f>
        <v>761.90476190476181</v>
      </c>
      <c r="I35" s="79">
        <f>分配原則!$F$3*分配原則!Y47</f>
        <v>571.42857142857144</v>
      </c>
      <c r="J35" s="79">
        <f>分配原則!$F$3*分配原則!Z47</f>
        <v>380.95238095238091</v>
      </c>
      <c r="K35" s="79">
        <f>分配原則!$F$3*分配原則!AA47</f>
        <v>190.47619047619045</v>
      </c>
      <c r="L35" s="78">
        <f t="shared" si="5"/>
        <v>20000.000000000004</v>
      </c>
      <c r="M35" s="78"/>
      <c r="N35" s="22"/>
    </row>
    <row r="36" spans="1:14" x14ac:dyDescent="0.25">
      <c r="A36" s="18">
        <v>8</v>
      </c>
      <c r="B36" s="15">
        <v>5</v>
      </c>
      <c r="C36" s="18">
        <v>5</v>
      </c>
      <c r="D36" s="79">
        <f>分配原則!$E$10</f>
        <v>8000</v>
      </c>
      <c r="E36" s="79">
        <f>分配原則!$F$3*分配原則!U48</f>
        <v>1142.8571428571429</v>
      </c>
      <c r="F36" s="79">
        <f>分配原則!$F$3*分配原則!V48</f>
        <v>952.38095238095229</v>
      </c>
      <c r="G36" s="79">
        <f>分配原則!$F$3*分配原則!W48</f>
        <v>761.90476190476181</v>
      </c>
      <c r="H36" s="77">
        <f>分配原則!$E$13</f>
        <v>8000</v>
      </c>
      <c r="I36" s="79">
        <f>分配原則!$F$3*分配原則!Y48</f>
        <v>571.42857142857144</v>
      </c>
      <c r="J36" s="79">
        <f>分配原則!$F$3*分配原則!Z48</f>
        <v>380.95238095238091</v>
      </c>
      <c r="K36" s="79">
        <f>分配原則!$F$3*分配原則!AA48</f>
        <v>190.47619047619045</v>
      </c>
      <c r="L36" s="78">
        <f t="shared" si="5"/>
        <v>20000</v>
      </c>
      <c r="M36" s="78"/>
      <c r="N36" s="22"/>
    </row>
    <row r="37" spans="1:14" x14ac:dyDescent="0.25">
      <c r="A37" s="18">
        <v>8</v>
      </c>
      <c r="B37" s="15">
        <v>6</v>
      </c>
      <c r="C37" s="18">
        <v>6</v>
      </c>
      <c r="D37" s="79">
        <f>分配原則!$E$10</f>
        <v>8000</v>
      </c>
      <c r="E37" s="79">
        <f>分配原則!$F$3*分配原則!U49</f>
        <v>1142.8571428571429</v>
      </c>
      <c r="F37" s="79">
        <f>分配原則!$F$3*分配原則!V49</f>
        <v>952.38095238095229</v>
      </c>
      <c r="G37" s="79">
        <f>分配原則!$F$3*分配原則!W49</f>
        <v>761.90476190476181</v>
      </c>
      <c r="H37" s="79">
        <f>分配原則!$F$3*分配原則!X49</f>
        <v>571.42857142857144</v>
      </c>
      <c r="I37" s="77">
        <f>分配原則!$E$13</f>
        <v>8000</v>
      </c>
      <c r="J37" s="79">
        <f>分配原則!$F$3*分配原則!Z49</f>
        <v>380.95238095238091</v>
      </c>
      <c r="K37" s="79">
        <f>分配原則!$F$3*分配原則!AA49</f>
        <v>190.47619047619045</v>
      </c>
      <c r="L37" s="78">
        <f t="shared" si="5"/>
        <v>20000</v>
      </c>
      <c r="M37" s="78"/>
      <c r="N37" s="22"/>
    </row>
    <row r="38" spans="1:14" x14ac:dyDescent="0.25">
      <c r="A38" s="18">
        <v>8</v>
      </c>
      <c r="B38" s="15">
        <v>7</v>
      </c>
      <c r="C38" s="18">
        <v>7</v>
      </c>
      <c r="D38" s="79">
        <f>分配原則!$E$10</f>
        <v>8000</v>
      </c>
      <c r="E38" s="79">
        <f>分配原則!$F$3*分配原則!U50</f>
        <v>1142.8571428571429</v>
      </c>
      <c r="F38" s="79">
        <f>分配原則!$F$3*分配原則!V50</f>
        <v>952.38095238095229</v>
      </c>
      <c r="G38" s="79">
        <f>分配原則!$F$3*分配原則!W50</f>
        <v>761.90476190476181</v>
      </c>
      <c r="H38" s="79">
        <f>分配原則!$F$3*分配原則!X50</f>
        <v>571.42857142857144</v>
      </c>
      <c r="I38" s="79">
        <f>分配原則!$F$3*分配原則!Y50</f>
        <v>380.95238095238091</v>
      </c>
      <c r="J38" s="77">
        <f>分配原則!$E$13</f>
        <v>8000</v>
      </c>
      <c r="K38" s="79">
        <f>分配原則!$F$3*分配原則!AA50</f>
        <v>190.47619047619045</v>
      </c>
      <c r="L38" s="78">
        <f t="shared" si="5"/>
        <v>20000</v>
      </c>
      <c r="M38" s="78"/>
      <c r="N38" s="22"/>
    </row>
    <row r="39" spans="1:14" ht="17.25" thickBot="1" x14ac:dyDescent="0.3">
      <c r="A39" s="19">
        <v>8</v>
      </c>
      <c r="B39" s="13">
        <v>8</v>
      </c>
      <c r="C39" s="19">
        <v>8</v>
      </c>
      <c r="D39" s="72">
        <f>分配原則!$E$10</f>
        <v>8000</v>
      </c>
      <c r="E39" s="72">
        <f>分配原則!$F$3*分配原則!U51</f>
        <v>1142.8571428571429</v>
      </c>
      <c r="F39" s="72">
        <f>分配原則!$F$3*分配原則!V51</f>
        <v>952.38095238095229</v>
      </c>
      <c r="G39" s="72">
        <f>分配原則!$F$3*分配原則!W51</f>
        <v>761.90476190476181</v>
      </c>
      <c r="H39" s="72">
        <f>分配原則!$F$3*分配原則!X51</f>
        <v>571.42857142857144</v>
      </c>
      <c r="I39" s="72">
        <f>分配原則!$F$3*分配原則!Y51</f>
        <v>380.95238095238091</v>
      </c>
      <c r="J39" s="72">
        <f>分配原則!$F$3*分配原則!Z51</f>
        <v>190.47619047619045</v>
      </c>
      <c r="K39" s="73">
        <f>分配原則!$E$13</f>
        <v>8000</v>
      </c>
      <c r="L39" s="74">
        <f t="shared" si="5"/>
        <v>20000</v>
      </c>
      <c r="M39" s="74"/>
      <c r="N39" s="23"/>
    </row>
    <row r="40" spans="1:14" x14ac:dyDescent="0.25">
      <c r="A40" s="58">
        <v>9</v>
      </c>
      <c r="B40" s="9">
        <v>1</v>
      </c>
      <c r="C40" s="58">
        <v>1</v>
      </c>
      <c r="D40" s="80">
        <f>分配原則!$E$8</f>
        <v>16000</v>
      </c>
      <c r="E40" s="112">
        <f>分配原則!$F$3*分配原則!U52</f>
        <v>888.8888888888888</v>
      </c>
      <c r="F40" s="112">
        <f>分配原則!$F$3*分配原則!V52</f>
        <v>777.77777777777783</v>
      </c>
      <c r="G40" s="112">
        <f>分配原則!$F$3*分配原則!W52</f>
        <v>666.66666666666663</v>
      </c>
      <c r="H40" s="112">
        <f>分配原則!$F$3*分配原則!X52</f>
        <v>555.55555555555554</v>
      </c>
      <c r="I40" s="112">
        <f>分配原則!$F$3*分配原則!Y52</f>
        <v>444.4444444444444</v>
      </c>
      <c r="J40" s="112">
        <f>分配原則!$F$3*分配原則!Z52</f>
        <v>333.33333333333331</v>
      </c>
      <c r="K40" s="112">
        <f>分配原則!$F$3*分配原則!AA52</f>
        <v>222.2222222222222</v>
      </c>
      <c r="L40" s="112">
        <f>分配原則!$F$3*分配原則!AB52</f>
        <v>111.1111111111111</v>
      </c>
      <c r="M40" s="75">
        <f>SUM(D40:L40)</f>
        <v>20000</v>
      </c>
      <c r="N40" s="26"/>
    </row>
    <row r="41" spans="1:14" x14ac:dyDescent="0.25">
      <c r="A41" s="59">
        <v>9</v>
      </c>
      <c r="B41" s="8">
        <v>2</v>
      </c>
      <c r="C41" s="59">
        <v>2</v>
      </c>
      <c r="D41" s="76">
        <f>分配原則!$E$10</f>
        <v>8000</v>
      </c>
      <c r="E41" s="77">
        <f>分配原則!$E$13</f>
        <v>8000</v>
      </c>
      <c r="F41" s="108">
        <f>分配原則!$F$3*分配原則!V53</f>
        <v>1000</v>
      </c>
      <c r="G41" s="108">
        <f>分配原則!$F$3*分配原則!W53</f>
        <v>857.14285714285711</v>
      </c>
      <c r="H41" s="108">
        <f>分配原則!$F$3*分配原則!X53</f>
        <v>714.28571428571433</v>
      </c>
      <c r="I41" s="108">
        <f>分配原則!$F$3*分配原則!Y53</f>
        <v>571.42857142857144</v>
      </c>
      <c r="J41" s="108">
        <f>分配原則!$F$3*分配原則!Z53</f>
        <v>428.57142857142856</v>
      </c>
      <c r="K41" s="108">
        <f>分配原則!$F$3*分配原則!AA53</f>
        <v>285.71428571428572</v>
      </c>
      <c r="L41" s="108">
        <f>分配原則!$F$3*分配原則!AB53</f>
        <v>142.85714285714286</v>
      </c>
      <c r="M41" s="78">
        <f t="shared" ref="M41:M48" si="6">SUM(D41:L41)</f>
        <v>20000</v>
      </c>
      <c r="N41" s="21"/>
    </row>
    <row r="42" spans="1:14" x14ac:dyDescent="0.25">
      <c r="A42" s="59">
        <v>9</v>
      </c>
      <c r="B42" s="8">
        <v>3</v>
      </c>
      <c r="C42" s="59">
        <v>3</v>
      </c>
      <c r="D42" s="76">
        <f>分配原則!$E$10</f>
        <v>8000</v>
      </c>
      <c r="E42" s="76">
        <f>分配原則!$F$3*分配原則!U54</f>
        <v>1000</v>
      </c>
      <c r="F42" s="77">
        <f>分配原則!$E$13</f>
        <v>8000</v>
      </c>
      <c r="G42" s="108">
        <f>分配原則!$F$3*分配原則!W54</f>
        <v>857.14285714285711</v>
      </c>
      <c r="H42" s="108">
        <f>分配原則!$F$3*分配原則!X54</f>
        <v>714.28571428571433</v>
      </c>
      <c r="I42" s="108">
        <f>分配原則!$F$3*分配原則!Y54</f>
        <v>571.42857142857144</v>
      </c>
      <c r="J42" s="108">
        <f>分配原則!$F$3*分配原則!Z54</f>
        <v>428.57142857142856</v>
      </c>
      <c r="K42" s="108">
        <f>分配原則!$F$3*分配原則!AA54</f>
        <v>285.71428571428572</v>
      </c>
      <c r="L42" s="108">
        <f>分配原則!$F$3*分配原則!AB54</f>
        <v>142.85714285714286</v>
      </c>
      <c r="M42" s="78">
        <f t="shared" si="6"/>
        <v>20000</v>
      </c>
      <c r="N42" s="21"/>
    </row>
    <row r="43" spans="1:14" x14ac:dyDescent="0.25">
      <c r="A43" s="59">
        <v>9</v>
      </c>
      <c r="B43" s="8">
        <v>4</v>
      </c>
      <c r="C43" s="59">
        <v>4</v>
      </c>
      <c r="D43" s="76">
        <f>分配原則!$E$10</f>
        <v>8000</v>
      </c>
      <c r="E43" s="76">
        <f>分配原則!$F$3*分配原則!U55</f>
        <v>1000</v>
      </c>
      <c r="F43" s="76">
        <f>分配原則!$F$3*分配原則!V55</f>
        <v>857.14285714285711</v>
      </c>
      <c r="G43" s="77">
        <f>分配原則!$E$13</f>
        <v>8000</v>
      </c>
      <c r="H43" s="108">
        <f>分配原則!$F$3*分配原則!X55</f>
        <v>714.28571428571433</v>
      </c>
      <c r="I43" s="108">
        <f>分配原則!$F$3*分配原則!Y55</f>
        <v>571.42857142857144</v>
      </c>
      <c r="J43" s="108">
        <f>分配原則!$F$3*分配原則!Z55</f>
        <v>428.57142857142856</v>
      </c>
      <c r="K43" s="108">
        <f>分配原則!$F$3*分配原則!AA55</f>
        <v>285.71428571428572</v>
      </c>
      <c r="L43" s="108">
        <f>分配原則!$F$3*分配原則!AB55</f>
        <v>142.85714285714286</v>
      </c>
      <c r="M43" s="78">
        <f t="shared" si="6"/>
        <v>19999.999999999996</v>
      </c>
      <c r="N43" s="21"/>
    </row>
    <row r="44" spans="1:14" x14ac:dyDescent="0.25">
      <c r="A44" s="59">
        <v>9</v>
      </c>
      <c r="B44" s="8">
        <v>5</v>
      </c>
      <c r="C44" s="59">
        <v>5</v>
      </c>
      <c r="D44" s="76">
        <f>分配原則!$E$10</f>
        <v>8000</v>
      </c>
      <c r="E44" s="76">
        <f>分配原則!$F$3*分配原則!U56</f>
        <v>1000</v>
      </c>
      <c r="F44" s="76">
        <f>分配原則!$F$3*分配原則!V56</f>
        <v>857.14285714285711</v>
      </c>
      <c r="G44" s="76">
        <f>分配原則!$F$3*分配原則!W56</f>
        <v>714.28571428571433</v>
      </c>
      <c r="H44" s="77">
        <f>分配原則!$E$13</f>
        <v>8000</v>
      </c>
      <c r="I44" s="108">
        <f>分配原則!$F$3*分配原則!Y56</f>
        <v>571.42857142857144</v>
      </c>
      <c r="J44" s="108">
        <f>分配原則!$F$3*分配原則!Z56</f>
        <v>428.57142857142856</v>
      </c>
      <c r="K44" s="108">
        <f>分配原則!$F$3*分配原則!AA56</f>
        <v>285.71428571428572</v>
      </c>
      <c r="L44" s="108">
        <f>分配原則!$F$3*分配原則!AB56</f>
        <v>142.85714285714286</v>
      </c>
      <c r="M44" s="78">
        <f t="shared" si="6"/>
        <v>20000</v>
      </c>
      <c r="N44" s="21"/>
    </row>
    <row r="45" spans="1:14" x14ac:dyDescent="0.25">
      <c r="A45" s="59">
        <v>9</v>
      </c>
      <c r="B45" s="8">
        <v>6</v>
      </c>
      <c r="C45" s="59">
        <v>6</v>
      </c>
      <c r="D45" s="76">
        <f>分配原則!$E$10</f>
        <v>8000</v>
      </c>
      <c r="E45" s="76">
        <f>分配原則!$F$3*分配原則!U57</f>
        <v>1000</v>
      </c>
      <c r="F45" s="76">
        <f>分配原則!$F$3*分配原則!V57</f>
        <v>857.14285714285711</v>
      </c>
      <c r="G45" s="76">
        <f>分配原則!$F$3*分配原則!W57</f>
        <v>714.28571428571433</v>
      </c>
      <c r="H45" s="76">
        <f>分配原則!$F$3*分配原則!X57</f>
        <v>571.42857142857144</v>
      </c>
      <c r="I45" s="77">
        <f>分配原則!$E$13</f>
        <v>8000</v>
      </c>
      <c r="J45" s="108">
        <f>分配原則!$F$3*分配原則!Z57</f>
        <v>428.57142857142856</v>
      </c>
      <c r="K45" s="108">
        <f>分配原則!$F$3*分配原則!AA57</f>
        <v>285.71428571428572</v>
      </c>
      <c r="L45" s="108">
        <f>分配原則!$F$3*分配原則!AB57</f>
        <v>142.85714285714286</v>
      </c>
      <c r="M45" s="78">
        <f t="shared" si="6"/>
        <v>19999.999999999996</v>
      </c>
      <c r="N45" s="21"/>
    </row>
    <row r="46" spans="1:14" x14ac:dyDescent="0.25">
      <c r="A46" s="59">
        <v>9</v>
      </c>
      <c r="B46" s="8">
        <v>7</v>
      </c>
      <c r="C46" s="59">
        <v>7</v>
      </c>
      <c r="D46" s="76">
        <f>分配原則!$E$10</f>
        <v>8000</v>
      </c>
      <c r="E46" s="76">
        <f>分配原則!$F$3*分配原則!U58</f>
        <v>1000</v>
      </c>
      <c r="F46" s="76">
        <f>分配原則!$F$3*分配原則!V58</f>
        <v>857.14285714285711</v>
      </c>
      <c r="G46" s="76">
        <f>分配原則!$F$3*分配原則!W58</f>
        <v>714.28571428571433</v>
      </c>
      <c r="H46" s="76">
        <f>分配原則!$F$3*分配原則!X58</f>
        <v>571.42857142857144</v>
      </c>
      <c r="I46" s="76">
        <f>分配原則!$F$3*分配原則!Y58</f>
        <v>428.57142857142856</v>
      </c>
      <c r="J46" s="77">
        <f>分配原則!$E$13</f>
        <v>8000</v>
      </c>
      <c r="K46" s="108">
        <f>分配原則!$F$3*分配原則!AA58</f>
        <v>285.71428571428572</v>
      </c>
      <c r="L46" s="108">
        <f>分配原則!$F$3*分配原則!AB58</f>
        <v>142.85714285714286</v>
      </c>
      <c r="M46" s="78">
        <f t="shared" si="6"/>
        <v>20000</v>
      </c>
      <c r="N46" s="21"/>
    </row>
    <row r="47" spans="1:14" x14ac:dyDescent="0.25">
      <c r="A47" s="59">
        <v>9</v>
      </c>
      <c r="B47" s="8">
        <v>8</v>
      </c>
      <c r="C47" s="59">
        <v>8</v>
      </c>
      <c r="D47" s="76">
        <f>分配原則!$E$10</f>
        <v>8000</v>
      </c>
      <c r="E47" s="76">
        <f>分配原則!$F$3*分配原則!U59</f>
        <v>1000</v>
      </c>
      <c r="F47" s="76">
        <f>分配原則!$F$3*分配原則!V59</f>
        <v>857.14285714285711</v>
      </c>
      <c r="G47" s="76">
        <f>分配原則!$F$3*分配原則!W59</f>
        <v>714.28571428571433</v>
      </c>
      <c r="H47" s="76">
        <f>分配原則!$F$3*分配原則!X59</f>
        <v>571.42857142857144</v>
      </c>
      <c r="I47" s="76">
        <f>分配原則!$F$3*分配原則!Y59</f>
        <v>428.57142857142856</v>
      </c>
      <c r="J47" s="76">
        <f>分配原則!$F$3*分配原則!Z59</f>
        <v>285.71428571428572</v>
      </c>
      <c r="K47" s="77">
        <f>分配原則!$E$13</f>
        <v>8000</v>
      </c>
      <c r="L47" s="108">
        <f>分配原則!$F$3*分配原則!AB59</f>
        <v>142.85714285714286</v>
      </c>
      <c r="M47" s="78">
        <f t="shared" si="6"/>
        <v>19999.999999999996</v>
      </c>
      <c r="N47" s="21"/>
    </row>
    <row r="48" spans="1:14" ht="17.25" thickBot="1" x14ac:dyDescent="0.3">
      <c r="A48" s="60">
        <v>9</v>
      </c>
      <c r="B48" s="24">
        <v>9</v>
      </c>
      <c r="C48" s="102">
        <v>9</v>
      </c>
      <c r="D48" s="81">
        <f>分配原則!$E$10</f>
        <v>8000</v>
      </c>
      <c r="E48" s="81">
        <f>分配原則!$F$3*分配原則!U60</f>
        <v>1000</v>
      </c>
      <c r="F48" s="81">
        <f>分配原則!$F$3*分配原則!V60</f>
        <v>857.14285714285711</v>
      </c>
      <c r="G48" s="81">
        <f>分配原則!$F$3*分配原則!W60</f>
        <v>714.28571428571433</v>
      </c>
      <c r="H48" s="81">
        <f>分配原則!$F$3*分配原則!X60</f>
        <v>571.42857142857144</v>
      </c>
      <c r="I48" s="81">
        <f>分配原則!$F$3*分配原則!Y60</f>
        <v>428.57142857142856</v>
      </c>
      <c r="J48" s="81">
        <f>分配原則!$F$3*分配原則!Z60</f>
        <v>285.71428571428572</v>
      </c>
      <c r="K48" s="81">
        <f>分配原則!$F$3*分配原則!AA60</f>
        <v>142.85714285714286</v>
      </c>
      <c r="L48" s="73">
        <f>分配原則!$E$13</f>
        <v>8000</v>
      </c>
      <c r="M48" s="74">
        <f t="shared" si="6"/>
        <v>20000</v>
      </c>
      <c r="N48" s="83"/>
    </row>
    <row r="49" spans="1:14" x14ac:dyDescent="0.25">
      <c r="A49" s="17">
        <v>10</v>
      </c>
      <c r="B49" s="12">
        <v>1</v>
      </c>
      <c r="C49" s="93">
        <v>1</v>
      </c>
      <c r="D49" s="80">
        <f>分配原則!$E$8</f>
        <v>16000</v>
      </c>
      <c r="E49" s="94">
        <f>分配原則!$F$3*分配原則!U61</f>
        <v>800</v>
      </c>
      <c r="F49" s="94">
        <f>分配原則!$F$3*分配原則!V61</f>
        <v>711.11111111111109</v>
      </c>
      <c r="G49" s="94">
        <f>分配原則!$F$3*分配原則!W61</f>
        <v>622.22222222222229</v>
      </c>
      <c r="H49" s="94">
        <f>分配原則!$F$3*分配原則!X61</f>
        <v>533.33333333333337</v>
      </c>
      <c r="I49" s="94">
        <f>分配原則!$F$3*分配原則!Y61</f>
        <v>444.4444444444444</v>
      </c>
      <c r="J49" s="94">
        <f>分配原則!$F$3*分配原則!Z61</f>
        <v>355.55555555555554</v>
      </c>
      <c r="K49" s="94">
        <f>分配原則!$F$3*分配原則!AA61</f>
        <v>266.66666666666669</v>
      </c>
      <c r="L49" s="94">
        <f>分配原則!$F$3*分配原則!AB61</f>
        <v>177.77777777777777</v>
      </c>
      <c r="M49" s="94">
        <f>分配原則!$F$3*分配原則!AC61</f>
        <v>88.888888888888886</v>
      </c>
      <c r="N49" s="105">
        <f>SUM(D49:M49)</f>
        <v>20000</v>
      </c>
    </row>
    <row r="50" spans="1:14" x14ac:dyDescent="0.25">
      <c r="A50" s="18">
        <v>10</v>
      </c>
      <c r="B50" s="15">
        <v>2</v>
      </c>
      <c r="C50" s="18">
        <v>2</v>
      </c>
      <c r="D50" s="79">
        <f>分配原則!$E$10</f>
        <v>8000</v>
      </c>
      <c r="E50" s="77">
        <f>分配原則!$E$13</f>
        <v>8000</v>
      </c>
      <c r="F50" s="79">
        <f>分配原則!$F$3*分配原則!V62</f>
        <v>888.8888888888888</v>
      </c>
      <c r="G50" s="79">
        <f>分配原則!$F$3*分配原則!W62</f>
        <v>777.77777777777783</v>
      </c>
      <c r="H50" s="79">
        <f>分配原則!$F$3*分配原則!X62</f>
        <v>666.66666666666663</v>
      </c>
      <c r="I50" s="79">
        <f>分配原則!$F$3*分配原則!Y62</f>
        <v>555.55555555555554</v>
      </c>
      <c r="J50" s="79">
        <f>分配原則!$F$3*分配原則!Z62</f>
        <v>444.4444444444444</v>
      </c>
      <c r="K50" s="79">
        <f>分配原則!$F$3*分配原則!AA62</f>
        <v>333.33333333333331</v>
      </c>
      <c r="L50" s="79">
        <f>分配原則!$F$3*分配原則!AB62</f>
        <v>222.2222222222222</v>
      </c>
      <c r="M50" s="79">
        <f>分配原則!$F$3*分配原則!AC62</f>
        <v>111.1111111111111</v>
      </c>
      <c r="N50" s="105">
        <f t="shared" ref="N50:N58" si="7">SUM(D50:M50)</f>
        <v>20000</v>
      </c>
    </row>
    <row r="51" spans="1:14" x14ac:dyDescent="0.25">
      <c r="A51" s="18">
        <v>10</v>
      </c>
      <c r="B51" s="15">
        <v>3</v>
      </c>
      <c r="C51" s="18">
        <v>3</v>
      </c>
      <c r="D51" s="79">
        <f>分配原則!$E$10</f>
        <v>8000</v>
      </c>
      <c r="E51" s="79">
        <f>分配原則!$F$3*分配原則!U63</f>
        <v>888.8888888888888</v>
      </c>
      <c r="F51" s="77">
        <f>分配原則!$E$13</f>
        <v>8000</v>
      </c>
      <c r="G51" s="79">
        <f>分配原則!$F$3*分配原則!W63</f>
        <v>777.77777777777783</v>
      </c>
      <c r="H51" s="79">
        <f>分配原則!$F$3*分配原則!X63</f>
        <v>666.66666666666663</v>
      </c>
      <c r="I51" s="79">
        <f>分配原則!$F$3*分配原則!Y63</f>
        <v>555.55555555555554</v>
      </c>
      <c r="J51" s="79">
        <f>分配原則!$F$3*分配原則!Z63</f>
        <v>444.4444444444444</v>
      </c>
      <c r="K51" s="79">
        <f>分配原則!$F$3*分配原則!AA63</f>
        <v>333.33333333333331</v>
      </c>
      <c r="L51" s="79">
        <f>分配原則!$F$3*分配原則!AB63</f>
        <v>222.2222222222222</v>
      </c>
      <c r="M51" s="79">
        <f>分配原則!$F$3*分配原則!AC63</f>
        <v>111.1111111111111</v>
      </c>
      <c r="N51" s="105">
        <f t="shared" si="7"/>
        <v>20000</v>
      </c>
    </row>
    <row r="52" spans="1:14" x14ac:dyDescent="0.25">
      <c r="A52" s="18">
        <v>10</v>
      </c>
      <c r="B52" s="15">
        <v>4</v>
      </c>
      <c r="C52" s="18">
        <v>4</v>
      </c>
      <c r="D52" s="79">
        <f>分配原則!$E$10</f>
        <v>8000</v>
      </c>
      <c r="E52" s="79">
        <f>分配原則!$F$3*分配原則!U64</f>
        <v>888.8888888888888</v>
      </c>
      <c r="F52" s="79">
        <f>分配原則!$F$3*分配原則!V64</f>
        <v>777.77777777777783</v>
      </c>
      <c r="G52" s="79">
        <f>分配原則!$E$13</f>
        <v>8000</v>
      </c>
      <c r="H52" s="79">
        <f>分配原則!$F$3*分配原則!X64</f>
        <v>666.66666666666663</v>
      </c>
      <c r="I52" s="79">
        <f>分配原則!$F$3*分配原則!Y64</f>
        <v>555.55555555555554</v>
      </c>
      <c r="J52" s="79">
        <f>分配原則!$F$3*分配原則!Z64</f>
        <v>444.4444444444444</v>
      </c>
      <c r="K52" s="79">
        <f>分配原則!$F$3*分配原則!AA64</f>
        <v>333.33333333333331</v>
      </c>
      <c r="L52" s="79">
        <f>分配原則!$F$3*分配原則!AB64</f>
        <v>222.2222222222222</v>
      </c>
      <c r="M52" s="79">
        <f>分配原則!$F$3*分配原則!AC64</f>
        <v>111.1111111111111</v>
      </c>
      <c r="N52" s="105">
        <f t="shared" si="7"/>
        <v>19999.999999999996</v>
      </c>
    </row>
    <row r="53" spans="1:14" x14ac:dyDescent="0.25">
      <c r="A53" s="18">
        <v>10</v>
      </c>
      <c r="B53" s="15">
        <v>5</v>
      </c>
      <c r="C53" s="18">
        <v>5</v>
      </c>
      <c r="D53" s="79">
        <f>分配原則!$E$10</f>
        <v>8000</v>
      </c>
      <c r="E53" s="79">
        <f>分配原則!$F$3*分配原則!U65</f>
        <v>888.8888888888888</v>
      </c>
      <c r="F53" s="79">
        <f>分配原則!$F$3*分配原則!V65</f>
        <v>777.77777777777783</v>
      </c>
      <c r="G53" s="79">
        <f>分配原則!$F$3*分配原則!W65</f>
        <v>666.66666666666663</v>
      </c>
      <c r="H53" s="77">
        <f>分配原則!$E$13</f>
        <v>8000</v>
      </c>
      <c r="I53" s="79">
        <f>分配原則!$F$3*分配原則!Y65</f>
        <v>555.55555555555554</v>
      </c>
      <c r="J53" s="79">
        <f>分配原則!$F$3*分配原則!Z65</f>
        <v>444.4444444444444</v>
      </c>
      <c r="K53" s="79">
        <f>分配原則!$F$3*分配原則!AA65</f>
        <v>333.33333333333331</v>
      </c>
      <c r="L53" s="79">
        <f>分配原則!$F$3*分配原則!AB65</f>
        <v>222.2222222222222</v>
      </c>
      <c r="M53" s="79">
        <f>分配原則!$F$3*分配原則!AC65</f>
        <v>111.1111111111111</v>
      </c>
      <c r="N53" s="105">
        <f t="shared" si="7"/>
        <v>19999.999999999996</v>
      </c>
    </row>
    <row r="54" spans="1:14" x14ac:dyDescent="0.25">
      <c r="A54" s="18">
        <v>10</v>
      </c>
      <c r="B54" s="15">
        <v>6</v>
      </c>
      <c r="C54" s="18">
        <v>6</v>
      </c>
      <c r="D54" s="79">
        <f>分配原則!$E$10</f>
        <v>8000</v>
      </c>
      <c r="E54" s="79">
        <f>分配原則!$F$3*分配原則!U66</f>
        <v>888.8888888888888</v>
      </c>
      <c r="F54" s="79">
        <f>分配原則!$F$3*分配原則!V66</f>
        <v>777.77777777777783</v>
      </c>
      <c r="G54" s="79">
        <f>分配原則!$F$3*分配原則!W66</f>
        <v>666.66666666666663</v>
      </c>
      <c r="H54" s="79">
        <f>分配原則!$F$3*分配原則!X66</f>
        <v>555.55555555555554</v>
      </c>
      <c r="I54" s="77">
        <f>分配原則!$E$13</f>
        <v>8000</v>
      </c>
      <c r="J54" s="79">
        <f>分配原則!$F$3*分配原則!Z66</f>
        <v>444.4444444444444</v>
      </c>
      <c r="K54" s="79">
        <f>分配原則!$F$3*分配原則!AA66</f>
        <v>333.33333333333331</v>
      </c>
      <c r="L54" s="79">
        <f>分配原則!$F$3*分配原則!AB66</f>
        <v>222.2222222222222</v>
      </c>
      <c r="M54" s="79">
        <f>分配原則!$F$3*分配原則!AC66</f>
        <v>111.1111111111111</v>
      </c>
      <c r="N54" s="105">
        <f t="shared" si="7"/>
        <v>19999.999999999996</v>
      </c>
    </row>
    <row r="55" spans="1:14" x14ac:dyDescent="0.25">
      <c r="A55" s="18">
        <v>10</v>
      </c>
      <c r="B55" s="15">
        <v>7</v>
      </c>
      <c r="C55" s="18">
        <v>7</v>
      </c>
      <c r="D55" s="79">
        <f>分配原則!$E$10</f>
        <v>8000</v>
      </c>
      <c r="E55" s="79">
        <f>分配原則!$F$3*分配原則!U67</f>
        <v>888.8888888888888</v>
      </c>
      <c r="F55" s="79">
        <f>分配原則!$F$3*分配原則!V67</f>
        <v>777.77777777777783</v>
      </c>
      <c r="G55" s="79">
        <f>分配原則!$F$3*分配原則!W67</f>
        <v>666.66666666666663</v>
      </c>
      <c r="H55" s="79">
        <f>分配原則!$F$3*分配原則!X67</f>
        <v>555.55555555555554</v>
      </c>
      <c r="I55" s="79">
        <f>分配原則!$F$3*分配原則!Y67</f>
        <v>444.4444444444444</v>
      </c>
      <c r="J55" s="77">
        <f>分配原則!$E$13</f>
        <v>8000</v>
      </c>
      <c r="K55" s="79">
        <f>分配原則!$F$3*分配原則!AA67</f>
        <v>333.33333333333331</v>
      </c>
      <c r="L55" s="79">
        <f>分配原則!$F$3*分配原則!AB67</f>
        <v>222.2222222222222</v>
      </c>
      <c r="M55" s="79">
        <f>分配原則!$F$3*分配原則!AC67</f>
        <v>111.1111111111111</v>
      </c>
      <c r="N55" s="105">
        <f t="shared" si="7"/>
        <v>19999.999999999996</v>
      </c>
    </row>
    <row r="56" spans="1:14" x14ac:dyDescent="0.25">
      <c r="A56" s="18">
        <v>10</v>
      </c>
      <c r="B56" s="15">
        <v>8</v>
      </c>
      <c r="C56" s="18">
        <v>8</v>
      </c>
      <c r="D56" s="79">
        <f>分配原則!$E$10</f>
        <v>8000</v>
      </c>
      <c r="E56" s="79">
        <f>分配原則!$F$3*分配原則!U68</f>
        <v>888.8888888888888</v>
      </c>
      <c r="F56" s="79">
        <f>分配原則!$F$3*分配原則!V68</f>
        <v>777.77777777777783</v>
      </c>
      <c r="G56" s="79">
        <f>分配原則!$F$3*分配原則!W68</f>
        <v>666.66666666666663</v>
      </c>
      <c r="H56" s="79">
        <f>分配原則!$F$3*分配原則!X68</f>
        <v>555.55555555555554</v>
      </c>
      <c r="I56" s="79">
        <f>分配原則!$F$3*分配原則!Y68</f>
        <v>444.4444444444444</v>
      </c>
      <c r="J56" s="79">
        <f>分配原則!$F$3*分配原則!Z68</f>
        <v>333.33333333333331</v>
      </c>
      <c r="K56" s="77">
        <f>分配原則!$E$13</f>
        <v>8000</v>
      </c>
      <c r="L56" s="79">
        <f>分配原則!$F$3*分配原則!AB68</f>
        <v>222.2222222222222</v>
      </c>
      <c r="M56" s="79">
        <f>分配原則!$F$3*分配原則!AC68</f>
        <v>111.1111111111111</v>
      </c>
      <c r="N56" s="113">
        <f t="shared" si="7"/>
        <v>19999.999999999996</v>
      </c>
    </row>
    <row r="57" spans="1:14" x14ac:dyDescent="0.25">
      <c r="A57" s="18">
        <v>10</v>
      </c>
      <c r="B57" s="15">
        <v>9</v>
      </c>
      <c r="C57" s="18">
        <v>9</v>
      </c>
      <c r="D57" s="79">
        <f>分配原則!$E$10</f>
        <v>8000</v>
      </c>
      <c r="E57" s="79">
        <f>分配原則!$F$3*分配原則!U69</f>
        <v>888.8888888888888</v>
      </c>
      <c r="F57" s="79">
        <f>分配原則!$F$3*分配原則!V69</f>
        <v>777.77777777777783</v>
      </c>
      <c r="G57" s="79">
        <f>分配原則!$F$3*分配原則!W69</f>
        <v>666.66666666666663</v>
      </c>
      <c r="H57" s="79">
        <f>分配原則!$F$3*分配原則!X69</f>
        <v>555.55555555555554</v>
      </c>
      <c r="I57" s="79">
        <f>分配原則!$F$3*分配原則!Y69</f>
        <v>444.4444444444444</v>
      </c>
      <c r="J57" s="79">
        <f>分配原則!$F$3*分配原則!Z69</f>
        <v>333.33333333333331</v>
      </c>
      <c r="K57" s="79">
        <f>分配原則!$F$3*分配原則!AA69</f>
        <v>222.2222222222222</v>
      </c>
      <c r="L57" s="77">
        <f>分配原則!$E$13</f>
        <v>8000</v>
      </c>
      <c r="M57" s="79">
        <f>分配原則!$F$3*分配原則!AC69</f>
        <v>111.1111111111111</v>
      </c>
      <c r="N57" s="105">
        <f t="shared" si="7"/>
        <v>20000</v>
      </c>
    </row>
    <row r="58" spans="1:14" ht="17.25" thickBot="1" x14ac:dyDescent="0.3">
      <c r="A58" s="19">
        <v>10</v>
      </c>
      <c r="B58" s="13">
        <v>10</v>
      </c>
      <c r="C58" s="19">
        <v>10</v>
      </c>
      <c r="D58" s="72">
        <f>分配原則!$E$10</f>
        <v>8000</v>
      </c>
      <c r="E58" s="72">
        <f>分配原則!$F$3*分配原則!U70</f>
        <v>888.8888888888888</v>
      </c>
      <c r="F58" s="72">
        <f>分配原則!$F$3*分配原則!V70</f>
        <v>777.77777777777783</v>
      </c>
      <c r="G58" s="72">
        <f>分配原則!$F$3*分配原則!W70</f>
        <v>666.66666666666663</v>
      </c>
      <c r="H58" s="72">
        <f>分配原則!$F$3*分配原則!X70</f>
        <v>555.55555555555554</v>
      </c>
      <c r="I58" s="72">
        <f>分配原則!$F$3*分配原則!Y70</f>
        <v>444.4444444444444</v>
      </c>
      <c r="J58" s="72">
        <f>分配原則!$F$3*分配原則!Z70</f>
        <v>333.33333333333331</v>
      </c>
      <c r="K58" s="72">
        <f>分配原則!$F$3*分配原則!AA70</f>
        <v>222.2222222222222</v>
      </c>
      <c r="L58" s="72">
        <f>分配原則!$F$3*分配原則!AB70</f>
        <v>111.1111111111111</v>
      </c>
      <c r="M58" s="73">
        <f>分配原則!$E$13</f>
        <v>8000</v>
      </c>
      <c r="N58" s="106">
        <f t="shared" si="7"/>
        <v>20000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zoomScale="70" zoomScaleNormal="70" workbookViewId="0">
      <selection activeCell="D2" sqref="D2"/>
    </sheetView>
  </sheetViews>
  <sheetFormatPr defaultRowHeight="16.5" x14ac:dyDescent="0.25"/>
  <cols>
    <col min="3" max="3" width="10.875" customWidth="1"/>
    <col min="4" max="12" width="10.5" bestFit="1" customWidth="1"/>
    <col min="13" max="13" width="11.625" bestFit="1" customWidth="1"/>
    <col min="14" max="14" width="93.25" bestFit="1" customWidth="1"/>
  </cols>
  <sheetData>
    <row r="1" spans="1:14" ht="21" x14ac:dyDescent="0.25">
      <c r="A1" s="118" t="s">
        <v>45</v>
      </c>
      <c r="D1" s="28"/>
    </row>
    <row r="2" spans="1:14" ht="20.25" thickBot="1" x14ac:dyDescent="0.3">
      <c r="D2" s="127" t="s">
        <v>65</v>
      </c>
      <c r="E2" s="35"/>
    </row>
    <row r="3" spans="1:14" ht="33.75" thickBot="1" x14ac:dyDescent="0.3">
      <c r="A3" s="20" t="s">
        <v>60</v>
      </c>
      <c r="B3" s="10" t="s">
        <v>0</v>
      </c>
      <c r="C3" s="10" t="s">
        <v>64</v>
      </c>
      <c r="D3" s="34" t="s">
        <v>9</v>
      </c>
      <c r="E3" s="34" t="s">
        <v>10</v>
      </c>
      <c r="F3" s="34" t="s">
        <v>11</v>
      </c>
      <c r="G3" s="34" t="s">
        <v>12</v>
      </c>
      <c r="H3" s="34" t="s">
        <v>13</v>
      </c>
      <c r="I3" s="34" t="s">
        <v>14</v>
      </c>
      <c r="J3" s="34" t="s">
        <v>15</v>
      </c>
      <c r="K3" s="34" t="s">
        <v>16</v>
      </c>
      <c r="L3" s="34" t="s">
        <v>17</v>
      </c>
      <c r="M3" s="34" t="s">
        <v>18</v>
      </c>
      <c r="N3" s="11" t="s">
        <v>1</v>
      </c>
    </row>
    <row r="4" spans="1:14" ht="17.25" thickBot="1" x14ac:dyDescent="0.3">
      <c r="A4" s="120">
        <v>1</v>
      </c>
      <c r="B4" s="121">
        <v>1</v>
      </c>
      <c r="C4" s="122">
        <v>1</v>
      </c>
      <c r="D4" s="109">
        <f>分配原則!$C$4</f>
        <v>12000</v>
      </c>
      <c r="E4" s="110"/>
      <c r="F4" s="110"/>
      <c r="G4" s="110"/>
      <c r="H4" s="110"/>
      <c r="I4" s="110"/>
      <c r="J4" s="110"/>
      <c r="K4" s="110"/>
      <c r="L4" s="110"/>
      <c r="M4" s="110"/>
      <c r="N4" s="123"/>
    </row>
    <row r="5" spans="1:14" x14ac:dyDescent="0.25">
      <c r="A5" s="17">
        <v>2</v>
      </c>
      <c r="B5" s="12">
        <v>1</v>
      </c>
      <c r="C5" s="17">
        <v>1</v>
      </c>
      <c r="D5" s="80">
        <f>分配原則!$F$8</f>
        <v>9600</v>
      </c>
      <c r="E5" s="94">
        <f>分配原則!$C$4-D5</f>
        <v>2400</v>
      </c>
      <c r="F5" s="75">
        <f>SUM(D5:E5)</f>
        <v>12000</v>
      </c>
      <c r="G5" s="75"/>
      <c r="H5" s="75"/>
      <c r="I5" s="75"/>
      <c r="J5" s="75"/>
      <c r="K5" s="75"/>
      <c r="L5" s="75"/>
      <c r="M5" s="75"/>
      <c r="N5" s="116"/>
    </row>
    <row r="6" spans="1:14" ht="17.25" thickBot="1" x14ac:dyDescent="0.3">
      <c r="A6" s="19">
        <v>2</v>
      </c>
      <c r="B6" s="13">
        <v>2</v>
      </c>
      <c r="C6" s="19">
        <v>2</v>
      </c>
      <c r="D6" s="72">
        <f>分配原則!$C$4-E6</f>
        <v>6000</v>
      </c>
      <c r="E6" s="73">
        <f>分配原則!$F$9</f>
        <v>6000</v>
      </c>
      <c r="F6" s="74">
        <f>SUM(D6:E6)</f>
        <v>12000</v>
      </c>
      <c r="G6" s="74"/>
      <c r="H6" s="74"/>
      <c r="I6" s="74"/>
      <c r="J6" s="74"/>
      <c r="K6" s="74"/>
      <c r="L6" s="74"/>
      <c r="M6" s="74"/>
      <c r="N6" s="23"/>
    </row>
    <row r="7" spans="1:14" x14ac:dyDescent="0.25">
      <c r="A7" s="25">
        <v>3</v>
      </c>
      <c r="B7" s="5">
        <v>1</v>
      </c>
      <c r="C7" s="100">
        <v>1</v>
      </c>
      <c r="D7" s="80">
        <f>分配原則!$F$8</f>
        <v>9600</v>
      </c>
      <c r="E7" s="99">
        <f>分配原則!$F$4*分配原則!U19</f>
        <v>1600</v>
      </c>
      <c r="F7" s="99">
        <f>分配原則!$F$4*分配原則!V19</f>
        <v>800</v>
      </c>
      <c r="G7" s="75">
        <f>SUM(D7:F7)</f>
        <v>12000</v>
      </c>
      <c r="H7" s="75"/>
      <c r="I7" s="75"/>
      <c r="J7" s="75"/>
      <c r="K7" s="75"/>
      <c r="L7" s="75"/>
      <c r="M7" s="75"/>
      <c r="N7" s="117" t="s">
        <v>47</v>
      </c>
    </row>
    <row r="8" spans="1:14" x14ac:dyDescent="0.25">
      <c r="A8" s="16">
        <v>3</v>
      </c>
      <c r="B8" s="1">
        <v>2</v>
      </c>
      <c r="C8" s="16">
        <v>2</v>
      </c>
      <c r="D8" s="76">
        <f>分配原則!$F$10</f>
        <v>4800</v>
      </c>
      <c r="E8" s="77">
        <f>分配原則!$F$13</f>
        <v>4800</v>
      </c>
      <c r="F8" s="76">
        <f>分配原則!$F$4*分配原則!V20</f>
        <v>2400</v>
      </c>
      <c r="G8" s="78">
        <f t="shared" ref="G8:G9" si="0">SUM(D8:F8)</f>
        <v>12000</v>
      </c>
      <c r="H8" s="78"/>
      <c r="I8" s="78"/>
      <c r="J8" s="78"/>
      <c r="K8" s="78"/>
      <c r="L8" s="78"/>
      <c r="M8" s="78"/>
      <c r="N8" s="104" t="s">
        <v>48</v>
      </c>
    </row>
    <row r="9" spans="1:14" ht="17.25" thickBot="1" x14ac:dyDescent="0.3">
      <c r="A9" s="2">
        <v>3</v>
      </c>
      <c r="B9" s="7">
        <v>3</v>
      </c>
      <c r="C9" s="95">
        <v>3</v>
      </c>
      <c r="D9" s="81">
        <f>分配原則!$F$10</f>
        <v>4800</v>
      </c>
      <c r="E9" s="81">
        <f>分配原則!$F$4*分配原則!U21</f>
        <v>2400</v>
      </c>
      <c r="F9" s="73">
        <f>分配原則!$F$13</f>
        <v>4800</v>
      </c>
      <c r="G9" s="74">
        <f t="shared" si="0"/>
        <v>12000</v>
      </c>
      <c r="H9" s="74"/>
      <c r="I9" s="74"/>
      <c r="J9" s="74"/>
      <c r="K9" s="74"/>
      <c r="L9" s="74"/>
      <c r="M9" s="74"/>
      <c r="N9" s="98" t="s">
        <v>49</v>
      </c>
    </row>
    <row r="10" spans="1:14" x14ac:dyDescent="0.25">
      <c r="A10" s="17">
        <v>4</v>
      </c>
      <c r="B10" s="12">
        <v>1</v>
      </c>
      <c r="C10" s="93">
        <v>1</v>
      </c>
      <c r="D10" s="80">
        <f>分配原則!$F$8</f>
        <v>9600</v>
      </c>
      <c r="E10" s="94">
        <f>分配原則!$F$4*分配原則!U22</f>
        <v>1200</v>
      </c>
      <c r="F10" s="94">
        <f>分配原則!$F$4*分配原則!V22</f>
        <v>800</v>
      </c>
      <c r="G10" s="94">
        <f>分配原則!$F$4*分配原則!W22</f>
        <v>400</v>
      </c>
      <c r="H10" s="75">
        <f>SUM(D10:G10)</f>
        <v>12000</v>
      </c>
      <c r="I10" s="75"/>
      <c r="J10" s="75"/>
      <c r="K10" s="75"/>
      <c r="L10" s="75"/>
      <c r="M10" s="75"/>
      <c r="N10" s="114" t="s">
        <v>50</v>
      </c>
    </row>
    <row r="11" spans="1:14" x14ac:dyDescent="0.25">
      <c r="A11" s="18">
        <v>4</v>
      </c>
      <c r="B11" s="15">
        <v>2</v>
      </c>
      <c r="C11" s="18">
        <v>2</v>
      </c>
      <c r="D11" s="79">
        <f>分配原則!$F$10</f>
        <v>4800</v>
      </c>
      <c r="E11" s="77">
        <f>分配原則!$F$13</f>
        <v>4800</v>
      </c>
      <c r="F11" s="79">
        <f>分配原則!$F$4*分配原則!V23</f>
        <v>1600</v>
      </c>
      <c r="G11" s="79">
        <f>分配原則!$F$4*分配原則!W23</f>
        <v>800</v>
      </c>
      <c r="H11" s="78">
        <f t="shared" ref="H11:H13" si="1">SUM(D11:G11)</f>
        <v>12000</v>
      </c>
      <c r="I11" s="78"/>
      <c r="J11" s="78"/>
      <c r="K11" s="78"/>
      <c r="L11" s="78"/>
      <c r="M11" s="78"/>
      <c r="N11" s="115" t="s">
        <v>51</v>
      </c>
    </row>
    <row r="12" spans="1:14" x14ac:dyDescent="0.25">
      <c r="A12" s="18">
        <v>4</v>
      </c>
      <c r="B12" s="15">
        <v>3</v>
      </c>
      <c r="C12" s="18">
        <v>3</v>
      </c>
      <c r="D12" s="79">
        <f>分配原則!$F$10</f>
        <v>4800</v>
      </c>
      <c r="E12" s="79">
        <f>分配原則!$F$4*分配原則!U24</f>
        <v>1600</v>
      </c>
      <c r="F12" s="77">
        <f>分配原則!$F$13</f>
        <v>4800</v>
      </c>
      <c r="G12" s="79">
        <f>分配原則!$F$4*分配原則!W24</f>
        <v>800</v>
      </c>
      <c r="H12" s="78">
        <f t="shared" si="1"/>
        <v>12000</v>
      </c>
      <c r="I12" s="78"/>
      <c r="J12" s="78"/>
      <c r="K12" s="78"/>
      <c r="L12" s="78"/>
      <c r="M12" s="78"/>
      <c r="N12" s="115" t="s">
        <v>52</v>
      </c>
    </row>
    <row r="13" spans="1:14" ht="17.25" thickBot="1" x14ac:dyDescent="0.3">
      <c r="A13" s="19">
        <v>4</v>
      </c>
      <c r="B13" s="13">
        <v>4</v>
      </c>
      <c r="C13" s="19">
        <v>4</v>
      </c>
      <c r="D13" s="72">
        <f>分配原則!$F$10</f>
        <v>4800</v>
      </c>
      <c r="E13" s="72">
        <f>分配原則!$F$4*分配原則!U25</f>
        <v>1600</v>
      </c>
      <c r="F13" s="72">
        <f>分配原則!$F$4*分配原則!V25</f>
        <v>800</v>
      </c>
      <c r="G13" s="73">
        <f>分配原則!$F$13</f>
        <v>4800</v>
      </c>
      <c r="H13" s="74">
        <f t="shared" si="1"/>
        <v>12000</v>
      </c>
      <c r="I13" s="74"/>
      <c r="J13" s="74"/>
      <c r="K13" s="74"/>
      <c r="L13" s="74"/>
      <c r="M13" s="74"/>
      <c r="N13" s="14" t="s">
        <v>53</v>
      </c>
    </row>
    <row r="14" spans="1:14" x14ac:dyDescent="0.25">
      <c r="A14" s="58">
        <v>5</v>
      </c>
      <c r="B14" s="9">
        <v>1</v>
      </c>
      <c r="C14" s="58">
        <v>1</v>
      </c>
      <c r="D14" s="80">
        <f>分配原則!$F$8</f>
        <v>9600</v>
      </c>
      <c r="E14" s="112">
        <f>分配原則!$F$4*分配原則!U26</f>
        <v>960</v>
      </c>
      <c r="F14" s="112">
        <f>分配原則!$F$4*分配原則!V26</f>
        <v>720</v>
      </c>
      <c r="G14" s="112">
        <f>分配原則!$F$4*分配原則!W26</f>
        <v>480</v>
      </c>
      <c r="H14" s="112">
        <f>分配原則!$F$4*分配原則!X26</f>
        <v>240</v>
      </c>
      <c r="I14" s="75">
        <f>SUM(D14:H14)</f>
        <v>12000</v>
      </c>
      <c r="J14" s="75"/>
      <c r="K14" s="75"/>
      <c r="L14" s="75"/>
      <c r="M14" s="75"/>
      <c r="N14" s="119"/>
    </row>
    <row r="15" spans="1:14" x14ac:dyDescent="0.25">
      <c r="A15" s="59">
        <v>5</v>
      </c>
      <c r="B15" s="8">
        <v>2</v>
      </c>
      <c r="C15" s="59">
        <v>2</v>
      </c>
      <c r="D15" s="76">
        <f>分配原則!$F$10</f>
        <v>4800</v>
      </c>
      <c r="E15" s="77">
        <f>分配原則!$F$13</f>
        <v>4800</v>
      </c>
      <c r="F15" s="108">
        <f>分配原則!$F$4*分配原則!V27</f>
        <v>1200</v>
      </c>
      <c r="G15" s="108">
        <f>分配原則!$F$4*分配原則!W27</f>
        <v>800</v>
      </c>
      <c r="H15" s="108">
        <f>分配原則!$F$4*分配原則!X27</f>
        <v>400</v>
      </c>
      <c r="I15" s="78">
        <f>SUM(D15:H15)</f>
        <v>12000</v>
      </c>
      <c r="J15" s="78"/>
      <c r="K15" s="78"/>
      <c r="L15" s="78"/>
      <c r="M15" s="78"/>
      <c r="N15" s="104"/>
    </row>
    <row r="16" spans="1:14" x14ac:dyDescent="0.25">
      <c r="A16" s="59">
        <v>5</v>
      </c>
      <c r="B16" s="8">
        <v>3</v>
      </c>
      <c r="C16" s="59">
        <v>3</v>
      </c>
      <c r="D16" s="76">
        <f>分配原則!$F$10</f>
        <v>4800</v>
      </c>
      <c r="E16" s="76">
        <f>分配原則!$F$4*分配原則!U28</f>
        <v>1200</v>
      </c>
      <c r="F16" s="77">
        <f>分配原則!$F$13</f>
        <v>4800</v>
      </c>
      <c r="G16" s="108">
        <f>分配原則!$F$4*分配原則!W28</f>
        <v>800</v>
      </c>
      <c r="H16" s="108">
        <f>分配原則!$F$4*分配原則!X28</f>
        <v>400</v>
      </c>
      <c r="I16" s="78">
        <f t="shared" ref="I16:I18" si="2">SUM(D16:H16)</f>
        <v>12000</v>
      </c>
      <c r="J16" s="78"/>
      <c r="K16" s="78"/>
      <c r="L16" s="78"/>
      <c r="M16" s="78"/>
      <c r="N16" s="104"/>
    </row>
    <row r="17" spans="1:14" x14ac:dyDescent="0.25">
      <c r="A17" s="59">
        <v>5</v>
      </c>
      <c r="B17" s="8">
        <v>4</v>
      </c>
      <c r="C17" s="59">
        <v>4</v>
      </c>
      <c r="D17" s="76">
        <f>分配原則!$F$10</f>
        <v>4800</v>
      </c>
      <c r="E17" s="76">
        <f>分配原則!$F$4*分配原則!U29</f>
        <v>1200</v>
      </c>
      <c r="F17" s="76">
        <f>分配原則!$F$4*分配原則!V29</f>
        <v>800</v>
      </c>
      <c r="G17" s="77">
        <f>分配原則!$F$13</f>
        <v>4800</v>
      </c>
      <c r="H17" s="108">
        <f>分配原則!$F$4*分配原則!X29</f>
        <v>400</v>
      </c>
      <c r="I17" s="78">
        <f t="shared" si="2"/>
        <v>12000</v>
      </c>
      <c r="J17" s="78"/>
      <c r="K17" s="78"/>
      <c r="L17" s="78"/>
      <c r="M17" s="78"/>
      <c r="N17" s="104"/>
    </row>
    <row r="18" spans="1:14" ht="17.25" thickBot="1" x14ac:dyDescent="0.3">
      <c r="A18" s="60">
        <v>5</v>
      </c>
      <c r="B18" s="24">
        <v>5</v>
      </c>
      <c r="C18" s="102">
        <v>5</v>
      </c>
      <c r="D18" s="81">
        <f>分配原則!$F$10</f>
        <v>4800</v>
      </c>
      <c r="E18" s="81">
        <f>分配原則!$F$4*分配原則!U30</f>
        <v>1200</v>
      </c>
      <c r="F18" s="81">
        <f>分配原則!$F$4*分配原則!V30</f>
        <v>800</v>
      </c>
      <c r="G18" s="81">
        <f>分配原則!$F$4*分配原則!W30</f>
        <v>400</v>
      </c>
      <c r="H18" s="73">
        <f>分配原則!$F$13</f>
        <v>4800</v>
      </c>
      <c r="I18" s="74">
        <f t="shared" si="2"/>
        <v>12000</v>
      </c>
      <c r="J18" s="74"/>
      <c r="K18" s="74"/>
      <c r="L18" s="74"/>
      <c r="M18" s="74"/>
      <c r="N18" s="83"/>
    </row>
    <row r="19" spans="1:14" x14ac:dyDescent="0.25">
      <c r="A19" s="17">
        <v>6</v>
      </c>
      <c r="B19" s="12">
        <v>1</v>
      </c>
      <c r="C19" s="93">
        <v>1</v>
      </c>
      <c r="D19" s="80">
        <f>分配原則!$F$8</f>
        <v>9600</v>
      </c>
      <c r="E19" s="94">
        <f>分配原則!$F$4*分配原則!U31</f>
        <v>800</v>
      </c>
      <c r="F19" s="94">
        <f>分配原則!$F$4*分配原則!V31</f>
        <v>640</v>
      </c>
      <c r="G19" s="94">
        <f>分配原則!$F$4*分配原則!W31</f>
        <v>480</v>
      </c>
      <c r="H19" s="94">
        <f>分配原則!$F$4*分配原則!X31</f>
        <v>320</v>
      </c>
      <c r="I19" s="94">
        <f>分配原則!$F$4*分配原則!Y31</f>
        <v>160</v>
      </c>
      <c r="J19" s="75">
        <f>SUM(D19:I19)</f>
        <v>12000</v>
      </c>
      <c r="K19" s="75"/>
      <c r="L19" s="75"/>
      <c r="M19" s="75"/>
      <c r="N19" s="82"/>
    </row>
    <row r="20" spans="1:14" x14ac:dyDescent="0.25">
      <c r="A20" s="18">
        <v>6</v>
      </c>
      <c r="B20" s="15">
        <v>2</v>
      </c>
      <c r="C20" s="18">
        <v>2</v>
      </c>
      <c r="D20" s="79">
        <f>分配原則!$F$10</f>
        <v>4800</v>
      </c>
      <c r="E20" s="77">
        <f>分配原則!$F$13</f>
        <v>4800</v>
      </c>
      <c r="F20" s="79">
        <f>分配原則!$F$4*分配原則!V32</f>
        <v>960</v>
      </c>
      <c r="G20" s="79">
        <f>分配原則!$F$4*分配原則!W32</f>
        <v>720</v>
      </c>
      <c r="H20" s="79">
        <f>分配原則!$F$4*分配原則!X32</f>
        <v>480</v>
      </c>
      <c r="I20" s="79">
        <f>分配原則!$F$4*分配原則!Y32</f>
        <v>240</v>
      </c>
      <c r="J20" s="78">
        <f t="shared" ref="J20:J24" si="3">SUM(D20:I20)</f>
        <v>12000</v>
      </c>
      <c r="K20" s="78"/>
      <c r="L20" s="78"/>
      <c r="M20" s="78"/>
      <c r="N20" s="22"/>
    </row>
    <row r="21" spans="1:14" x14ac:dyDescent="0.25">
      <c r="A21" s="18">
        <v>6</v>
      </c>
      <c r="B21" s="15">
        <v>3</v>
      </c>
      <c r="C21" s="18">
        <v>3</v>
      </c>
      <c r="D21" s="79">
        <f>分配原則!$F$10</f>
        <v>4800</v>
      </c>
      <c r="E21" s="79">
        <f>分配原則!$F$4*分配原則!U33</f>
        <v>960</v>
      </c>
      <c r="F21" s="77">
        <f>分配原則!$F$13</f>
        <v>4800</v>
      </c>
      <c r="G21" s="79">
        <f>分配原則!$F$4*分配原則!W33</f>
        <v>720</v>
      </c>
      <c r="H21" s="79">
        <f>分配原則!$F$4*分配原則!X33</f>
        <v>480</v>
      </c>
      <c r="I21" s="79">
        <f>分配原則!$F$4*分配原則!Y33</f>
        <v>240</v>
      </c>
      <c r="J21" s="78">
        <f t="shared" si="3"/>
        <v>12000</v>
      </c>
      <c r="K21" s="78"/>
      <c r="L21" s="78"/>
      <c r="M21" s="78"/>
      <c r="N21" s="22"/>
    </row>
    <row r="22" spans="1:14" x14ac:dyDescent="0.25">
      <c r="A22" s="18">
        <v>6</v>
      </c>
      <c r="B22" s="15">
        <v>4</v>
      </c>
      <c r="C22" s="18">
        <v>4</v>
      </c>
      <c r="D22" s="79">
        <f>分配原則!$F$10</f>
        <v>4800</v>
      </c>
      <c r="E22" s="79">
        <f>分配原則!$F$4*分配原則!U34</f>
        <v>960</v>
      </c>
      <c r="F22" s="79">
        <f>分配原則!$F$4*分配原則!V34</f>
        <v>720</v>
      </c>
      <c r="G22" s="77">
        <f>分配原則!$F$13</f>
        <v>4800</v>
      </c>
      <c r="H22" s="79">
        <f>分配原則!$F$4*分配原則!X34</f>
        <v>480</v>
      </c>
      <c r="I22" s="79">
        <f>分配原則!$F$4*分配原則!Y34</f>
        <v>240</v>
      </c>
      <c r="J22" s="78">
        <f t="shared" si="3"/>
        <v>12000</v>
      </c>
      <c r="K22" s="78"/>
      <c r="L22" s="78"/>
      <c r="M22" s="78"/>
      <c r="N22" s="22"/>
    </row>
    <row r="23" spans="1:14" x14ac:dyDescent="0.25">
      <c r="A23" s="18">
        <v>6</v>
      </c>
      <c r="B23" s="15">
        <v>5</v>
      </c>
      <c r="C23" s="18">
        <v>5</v>
      </c>
      <c r="D23" s="79">
        <f>分配原則!$F$10</f>
        <v>4800</v>
      </c>
      <c r="E23" s="79">
        <f>分配原則!$F$4*分配原則!U35</f>
        <v>960</v>
      </c>
      <c r="F23" s="79">
        <f>分配原則!$F$4*分配原則!V35</f>
        <v>720</v>
      </c>
      <c r="G23" s="79">
        <f>分配原則!$F$4*分配原則!W35</f>
        <v>480</v>
      </c>
      <c r="H23" s="77">
        <f>分配原則!$F$13</f>
        <v>4800</v>
      </c>
      <c r="I23" s="79">
        <f>分配原則!$F$4*分配原則!Y35</f>
        <v>240</v>
      </c>
      <c r="J23" s="78">
        <f t="shared" si="3"/>
        <v>12000</v>
      </c>
      <c r="K23" s="78"/>
      <c r="L23" s="78"/>
      <c r="M23" s="78"/>
      <c r="N23" s="22"/>
    </row>
    <row r="24" spans="1:14" ht="17.25" thickBot="1" x14ac:dyDescent="0.3">
      <c r="A24" s="19">
        <v>6</v>
      </c>
      <c r="B24" s="13">
        <v>6</v>
      </c>
      <c r="C24" s="19">
        <v>6</v>
      </c>
      <c r="D24" s="72">
        <f>分配原則!$F$10</f>
        <v>4800</v>
      </c>
      <c r="E24" s="72">
        <f>分配原則!$F$4*分配原則!U36</f>
        <v>960</v>
      </c>
      <c r="F24" s="72">
        <f>分配原則!$F$4*分配原則!V36</f>
        <v>720</v>
      </c>
      <c r="G24" s="72">
        <f>分配原則!$F$4*分配原則!W36</f>
        <v>480</v>
      </c>
      <c r="H24" s="72">
        <f>分配原則!$F$4*分配原則!X36</f>
        <v>240</v>
      </c>
      <c r="I24" s="73">
        <f>分配原則!$F$13</f>
        <v>4800</v>
      </c>
      <c r="J24" s="74">
        <f t="shared" si="3"/>
        <v>12000</v>
      </c>
      <c r="K24" s="74"/>
      <c r="L24" s="74"/>
      <c r="M24" s="74"/>
      <c r="N24" s="23"/>
    </row>
    <row r="25" spans="1:14" x14ac:dyDescent="0.25">
      <c r="A25" s="58">
        <v>7</v>
      </c>
      <c r="B25" s="9">
        <v>1</v>
      </c>
      <c r="C25" s="58">
        <v>1</v>
      </c>
      <c r="D25" s="80">
        <f>分配原則!$F$8</f>
        <v>9600</v>
      </c>
      <c r="E25" s="112">
        <f>分配原則!$F$4*分配原則!U37</f>
        <v>685.71428571428567</v>
      </c>
      <c r="F25" s="112">
        <f>分配原則!$F$4*分配原則!V37</f>
        <v>571.42857142857144</v>
      </c>
      <c r="G25" s="112">
        <f>分配原則!$F$4*分配原則!W37</f>
        <v>457.14285714285711</v>
      </c>
      <c r="H25" s="112">
        <f>分配原則!$F$4*分配原則!X37</f>
        <v>342.85714285714283</v>
      </c>
      <c r="I25" s="112">
        <f>分配原則!$F$4*分配原則!Y37</f>
        <v>228.57142857142856</v>
      </c>
      <c r="J25" s="112">
        <f>分配原則!$F$4*分配原則!Z37</f>
        <v>114.28571428571428</v>
      </c>
      <c r="K25" s="75">
        <f>SUM(D25:J25)</f>
        <v>12000</v>
      </c>
      <c r="L25" s="75"/>
      <c r="M25" s="75"/>
      <c r="N25" s="26"/>
    </row>
    <row r="26" spans="1:14" x14ac:dyDescent="0.25">
      <c r="A26" s="59">
        <v>7</v>
      </c>
      <c r="B26" s="8">
        <v>2</v>
      </c>
      <c r="C26" s="59">
        <v>2</v>
      </c>
      <c r="D26" s="76">
        <f>分配原則!$F$10</f>
        <v>4800</v>
      </c>
      <c r="E26" s="77">
        <f>分配原則!$F$13</f>
        <v>4800</v>
      </c>
      <c r="F26" s="108">
        <f>分配原則!$F$4*分配原則!V38</f>
        <v>800</v>
      </c>
      <c r="G26" s="108">
        <f>分配原則!$F$4*分配原則!W38</f>
        <v>640</v>
      </c>
      <c r="H26" s="108">
        <f>分配原則!$F$4*分配原則!X38</f>
        <v>480</v>
      </c>
      <c r="I26" s="108">
        <f>分配原則!$F$4*分配原則!Y38</f>
        <v>320</v>
      </c>
      <c r="J26" s="108">
        <f>分配原則!$F$4*分配原則!Z38</f>
        <v>160</v>
      </c>
      <c r="K26" s="78">
        <f t="shared" ref="K26:K31" si="4">SUM(D26:J26)</f>
        <v>12000</v>
      </c>
      <c r="L26" s="78"/>
      <c r="M26" s="78"/>
      <c r="N26" s="21"/>
    </row>
    <row r="27" spans="1:14" x14ac:dyDescent="0.25">
      <c r="A27" s="59">
        <v>7</v>
      </c>
      <c r="B27" s="8">
        <v>3</v>
      </c>
      <c r="C27" s="59">
        <v>3</v>
      </c>
      <c r="D27" s="76">
        <f>分配原則!$F$10</f>
        <v>4800</v>
      </c>
      <c r="E27" s="76">
        <f>分配原則!$F$4*分配原則!U39</f>
        <v>800</v>
      </c>
      <c r="F27" s="77">
        <f>分配原則!$F$13</f>
        <v>4800</v>
      </c>
      <c r="G27" s="108">
        <f>分配原則!$F$4*分配原則!W39</f>
        <v>640</v>
      </c>
      <c r="H27" s="108">
        <f>分配原則!$F$4*分配原則!X39</f>
        <v>480</v>
      </c>
      <c r="I27" s="108">
        <f>分配原則!$F$4*分配原則!Y39</f>
        <v>320</v>
      </c>
      <c r="J27" s="108">
        <f>分配原則!$F$4*分配原則!Z39</f>
        <v>160</v>
      </c>
      <c r="K27" s="78">
        <f t="shared" si="4"/>
        <v>12000</v>
      </c>
      <c r="L27" s="78"/>
      <c r="M27" s="78"/>
      <c r="N27" s="21"/>
    </row>
    <row r="28" spans="1:14" x14ac:dyDescent="0.25">
      <c r="A28" s="59">
        <v>7</v>
      </c>
      <c r="B28" s="8">
        <v>4</v>
      </c>
      <c r="C28" s="59">
        <v>4</v>
      </c>
      <c r="D28" s="76">
        <f>分配原則!$F$10</f>
        <v>4800</v>
      </c>
      <c r="E28" s="76">
        <f>分配原則!$F$4*分配原則!U40</f>
        <v>800</v>
      </c>
      <c r="F28" s="76">
        <f>分配原則!$F$4*分配原則!V40</f>
        <v>640</v>
      </c>
      <c r="G28" s="77">
        <f>分配原則!$F$13</f>
        <v>4800</v>
      </c>
      <c r="H28" s="108">
        <f>分配原則!$F$4*分配原則!X40</f>
        <v>480</v>
      </c>
      <c r="I28" s="108">
        <f>分配原則!$F$4*分配原則!Y40</f>
        <v>320</v>
      </c>
      <c r="J28" s="108">
        <f>分配原則!$F$4*分配原則!Z40</f>
        <v>160</v>
      </c>
      <c r="K28" s="78">
        <f t="shared" si="4"/>
        <v>12000</v>
      </c>
      <c r="L28" s="78"/>
      <c r="M28" s="78"/>
      <c r="N28" s="21"/>
    </row>
    <row r="29" spans="1:14" x14ac:dyDescent="0.25">
      <c r="A29" s="59">
        <v>7</v>
      </c>
      <c r="B29" s="8">
        <v>5</v>
      </c>
      <c r="C29" s="59">
        <v>5</v>
      </c>
      <c r="D29" s="76">
        <f>分配原則!$F$10</f>
        <v>4800</v>
      </c>
      <c r="E29" s="76">
        <f>分配原則!$F$4*分配原則!U41</f>
        <v>800</v>
      </c>
      <c r="F29" s="76">
        <f>分配原則!$F$4*分配原則!V41</f>
        <v>640</v>
      </c>
      <c r="G29" s="76">
        <f>分配原則!$F$4*分配原則!W41</f>
        <v>480</v>
      </c>
      <c r="H29" s="77">
        <f>分配原則!$F$13</f>
        <v>4800</v>
      </c>
      <c r="I29" s="108">
        <f>分配原則!$F$4*分配原則!Y41</f>
        <v>320</v>
      </c>
      <c r="J29" s="108">
        <f>分配原則!$F$4*分配原則!Z41</f>
        <v>160</v>
      </c>
      <c r="K29" s="78">
        <f t="shared" si="4"/>
        <v>12000</v>
      </c>
      <c r="L29" s="78"/>
      <c r="M29" s="78"/>
      <c r="N29" s="21"/>
    </row>
    <row r="30" spans="1:14" x14ac:dyDescent="0.25">
      <c r="A30" s="59">
        <v>7</v>
      </c>
      <c r="B30" s="8">
        <v>6</v>
      </c>
      <c r="C30" s="59">
        <v>6</v>
      </c>
      <c r="D30" s="76">
        <f>分配原則!$F$10</f>
        <v>4800</v>
      </c>
      <c r="E30" s="76">
        <f>分配原則!$F$4*分配原則!U42</f>
        <v>800</v>
      </c>
      <c r="F30" s="76">
        <f>分配原則!$F$4*分配原則!V42</f>
        <v>640</v>
      </c>
      <c r="G30" s="76">
        <f>分配原則!$F$4*分配原則!W42</f>
        <v>480</v>
      </c>
      <c r="H30" s="76">
        <f>分配原則!$F$4*分配原則!X42</f>
        <v>320</v>
      </c>
      <c r="I30" s="77">
        <f>分配原則!$F$13</f>
        <v>4800</v>
      </c>
      <c r="J30" s="108">
        <f>分配原則!$F$4*分配原則!Z42</f>
        <v>160</v>
      </c>
      <c r="K30" s="78">
        <f t="shared" si="4"/>
        <v>12000</v>
      </c>
      <c r="L30" s="78"/>
      <c r="M30" s="78"/>
      <c r="N30" s="21"/>
    </row>
    <row r="31" spans="1:14" ht="17.25" thickBot="1" x14ac:dyDescent="0.3">
      <c r="A31" s="60">
        <v>7</v>
      </c>
      <c r="B31" s="24">
        <v>7</v>
      </c>
      <c r="C31" s="102">
        <v>7</v>
      </c>
      <c r="D31" s="81">
        <f>分配原則!$F$10</f>
        <v>4800</v>
      </c>
      <c r="E31" s="81">
        <f>分配原則!$F$4*分配原則!U43</f>
        <v>800</v>
      </c>
      <c r="F31" s="81">
        <f>分配原則!$F$4*分配原則!V43</f>
        <v>640</v>
      </c>
      <c r="G31" s="81">
        <f>分配原則!$F$4*分配原則!W43</f>
        <v>480</v>
      </c>
      <c r="H31" s="81">
        <f>分配原則!$F$4*分配原則!X43</f>
        <v>320</v>
      </c>
      <c r="I31" s="81">
        <f>分配原則!$F$4*分配原則!Y43</f>
        <v>160</v>
      </c>
      <c r="J31" s="73">
        <f>分配原則!$F$13</f>
        <v>4800</v>
      </c>
      <c r="K31" s="74">
        <f t="shared" si="4"/>
        <v>12000</v>
      </c>
      <c r="L31" s="74"/>
      <c r="M31" s="74"/>
      <c r="N31" s="83"/>
    </row>
    <row r="32" spans="1:14" x14ac:dyDescent="0.25">
      <c r="A32" s="17">
        <v>8</v>
      </c>
      <c r="B32" s="12">
        <v>1</v>
      </c>
      <c r="C32" s="93">
        <v>1</v>
      </c>
      <c r="D32" s="80">
        <f>分配原則!$F$8</f>
        <v>9600</v>
      </c>
      <c r="E32" s="94">
        <f>分配原則!$F$4*分配原則!U44</f>
        <v>600</v>
      </c>
      <c r="F32" s="94">
        <f>分配原則!$F$4*分配原則!V44</f>
        <v>514.28571428571422</v>
      </c>
      <c r="G32" s="94">
        <f>分配原則!$F$4*分配原則!W44</f>
        <v>428.57142857142856</v>
      </c>
      <c r="H32" s="94">
        <f>分配原則!$F$4*分配原則!X44</f>
        <v>342.85714285714283</v>
      </c>
      <c r="I32" s="94">
        <f>分配原則!$F$4*分配原則!Y44</f>
        <v>257.14285714285711</v>
      </c>
      <c r="J32" s="94">
        <f>分配原則!$F$4*分配原則!Z44</f>
        <v>171.42857142857142</v>
      </c>
      <c r="K32" s="94">
        <f>分配原則!$F$4*分配原則!AA44</f>
        <v>85.714285714285708</v>
      </c>
      <c r="L32" s="75">
        <f>SUM(D32:K32)</f>
        <v>12000</v>
      </c>
      <c r="M32" s="75"/>
      <c r="N32" s="82"/>
    </row>
    <row r="33" spans="1:14" x14ac:dyDescent="0.25">
      <c r="A33" s="18">
        <v>8</v>
      </c>
      <c r="B33" s="15">
        <v>2</v>
      </c>
      <c r="C33" s="18">
        <v>2</v>
      </c>
      <c r="D33" s="79">
        <f>分配原則!$F$10</f>
        <v>4800</v>
      </c>
      <c r="E33" s="77">
        <f>分配原則!$F$13</f>
        <v>4800</v>
      </c>
      <c r="F33" s="79">
        <f>分配原則!$F$4*分配原則!V45</f>
        <v>685.71428571428567</v>
      </c>
      <c r="G33" s="79">
        <f>分配原則!$F$4*分配原則!W45</f>
        <v>571.42857142857144</v>
      </c>
      <c r="H33" s="79">
        <f>分配原則!$F$4*分配原則!X45</f>
        <v>457.14285714285711</v>
      </c>
      <c r="I33" s="79">
        <f>分配原則!$F$4*分配原則!Y45</f>
        <v>342.85714285714283</v>
      </c>
      <c r="J33" s="79">
        <f>分配原則!$F$4*分配原則!Z45</f>
        <v>228.57142857142856</v>
      </c>
      <c r="K33" s="79">
        <f>分配原則!$F$4*分配原則!AA45</f>
        <v>114.28571428571428</v>
      </c>
      <c r="L33" s="78">
        <f t="shared" ref="L33:L39" si="5">SUM(D33:K33)</f>
        <v>12000</v>
      </c>
      <c r="M33" s="78"/>
      <c r="N33" s="22"/>
    </row>
    <row r="34" spans="1:14" x14ac:dyDescent="0.25">
      <c r="A34" s="18">
        <v>8</v>
      </c>
      <c r="B34" s="15">
        <v>3</v>
      </c>
      <c r="C34" s="18">
        <v>3</v>
      </c>
      <c r="D34" s="79">
        <f>分配原則!$F$10</f>
        <v>4800</v>
      </c>
      <c r="E34" s="79">
        <f>分配原則!$F$4*分配原則!U46</f>
        <v>685.71428571428567</v>
      </c>
      <c r="F34" s="77">
        <f>分配原則!$F$13</f>
        <v>4800</v>
      </c>
      <c r="G34" s="79">
        <f>分配原則!$F$4*分配原則!W46</f>
        <v>571.42857142857144</v>
      </c>
      <c r="H34" s="79">
        <f>分配原則!$F$4*分配原則!X46</f>
        <v>457.14285714285711</v>
      </c>
      <c r="I34" s="79">
        <f>分配原則!$F$4*分配原則!Y46</f>
        <v>342.85714285714283</v>
      </c>
      <c r="J34" s="79">
        <f>分配原則!$F$4*分配原則!Z46</f>
        <v>228.57142857142856</v>
      </c>
      <c r="K34" s="79">
        <f>分配原則!$F$4*分配原則!AA46</f>
        <v>114.28571428571428</v>
      </c>
      <c r="L34" s="78">
        <f t="shared" si="5"/>
        <v>12000</v>
      </c>
      <c r="M34" s="78"/>
      <c r="N34" s="22"/>
    </row>
    <row r="35" spans="1:14" x14ac:dyDescent="0.25">
      <c r="A35" s="18">
        <v>8</v>
      </c>
      <c r="B35" s="15">
        <v>4</v>
      </c>
      <c r="C35" s="18">
        <v>4</v>
      </c>
      <c r="D35" s="79">
        <f>分配原則!$F$10</f>
        <v>4800</v>
      </c>
      <c r="E35" s="79">
        <f>分配原則!$F$4*分配原則!U47</f>
        <v>685.71428571428567</v>
      </c>
      <c r="F35" s="79">
        <f>分配原則!$F$4*分配原則!V47</f>
        <v>571.42857142857144</v>
      </c>
      <c r="G35" s="77">
        <f>分配原則!$F$13</f>
        <v>4800</v>
      </c>
      <c r="H35" s="79">
        <f>分配原則!$F$4*分配原則!X47</f>
        <v>457.14285714285711</v>
      </c>
      <c r="I35" s="79">
        <f>分配原則!$F$4*分配原則!Y47</f>
        <v>342.85714285714283</v>
      </c>
      <c r="J35" s="79">
        <f>分配原則!$F$4*分配原則!Z47</f>
        <v>228.57142857142856</v>
      </c>
      <c r="K35" s="79">
        <f>分配原則!$F$4*分配原則!AA47</f>
        <v>114.28571428571428</v>
      </c>
      <c r="L35" s="78">
        <f t="shared" si="5"/>
        <v>12000</v>
      </c>
      <c r="M35" s="78"/>
      <c r="N35" s="22"/>
    </row>
    <row r="36" spans="1:14" x14ac:dyDescent="0.25">
      <c r="A36" s="18">
        <v>8</v>
      </c>
      <c r="B36" s="15">
        <v>5</v>
      </c>
      <c r="C36" s="18">
        <v>5</v>
      </c>
      <c r="D36" s="79">
        <f>分配原則!$F$10</f>
        <v>4800</v>
      </c>
      <c r="E36" s="79">
        <f>分配原則!$F$4*分配原則!U48</f>
        <v>685.71428571428567</v>
      </c>
      <c r="F36" s="79">
        <f>分配原則!$F$4*分配原則!V48</f>
        <v>571.42857142857144</v>
      </c>
      <c r="G36" s="79">
        <f>分配原則!$F$4*分配原則!W48</f>
        <v>457.14285714285711</v>
      </c>
      <c r="H36" s="77">
        <f>分配原則!$F$13</f>
        <v>4800</v>
      </c>
      <c r="I36" s="79">
        <f>分配原則!$F$4*分配原則!Y48</f>
        <v>342.85714285714283</v>
      </c>
      <c r="J36" s="79">
        <f>分配原則!$F$4*分配原則!Z48</f>
        <v>228.57142857142856</v>
      </c>
      <c r="K36" s="79">
        <f>分配原則!$F$4*分配原則!AA48</f>
        <v>114.28571428571428</v>
      </c>
      <c r="L36" s="78">
        <f t="shared" si="5"/>
        <v>12000</v>
      </c>
      <c r="M36" s="78"/>
      <c r="N36" s="22"/>
    </row>
    <row r="37" spans="1:14" x14ac:dyDescent="0.25">
      <c r="A37" s="18">
        <v>8</v>
      </c>
      <c r="B37" s="15">
        <v>6</v>
      </c>
      <c r="C37" s="18">
        <v>6</v>
      </c>
      <c r="D37" s="79">
        <f>分配原則!$F$10</f>
        <v>4800</v>
      </c>
      <c r="E37" s="79">
        <f>分配原則!$F$4*分配原則!U49</f>
        <v>685.71428571428567</v>
      </c>
      <c r="F37" s="79">
        <f>分配原則!$F$4*分配原則!V49</f>
        <v>571.42857142857144</v>
      </c>
      <c r="G37" s="79">
        <f>分配原則!$F$4*分配原則!W49</f>
        <v>457.14285714285711</v>
      </c>
      <c r="H37" s="79">
        <f>分配原則!$F$4*分配原則!X49</f>
        <v>342.85714285714283</v>
      </c>
      <c r="I37" s="77">
        <f>分配原則!$F$13</f>
        <v>4800</v>
      </c>
      <c r="J37" s="79">
        <f>分配原則!$F$4*分配原則!Z49</f>
        <v>228.57142857142856</v>
      </c>
      <c r="K37" s="79">
        <f>分配原則!$F$4*分配原則!AA49</f>
        <v>114.28571428571428</v>
      </c>
      <c r="L37" s="78">
        <f t="shared" si="5"/>
        <v>12000</v>
      </c>
      <c r="M37" s="78"/>
      <c r="N37" s="22"/>
    </row>
    <row r="38" spans="1:14" x14ac:dyDescent="0.25">
      <c r="A38" s="18">
        <v>8</v>
      </c>
      <c r="B38" s="15">
        <v>7</v>
      </c>
      <c r="C38" s="18">
        <v>7</v>
      </c>
      <c r="D38" s="79">
        <f>分配原則!$F$10</f>
        <v>4800</v>
      </c>
      <c r="E38" s="79">
        <f>分配原則!$F$4*分配原則!U50</f>
        <v>685.71428571428567</v>
      </c>
      <c r="F38" s="79">
        <f>分配原則!$F$4*分配原則!V50</f>
        <v>571.42857142857144</v>
      </c>
      <c r="G38" s="79">
        <f>分配原則!$F$4*分配原則!W50</f>
        <v>457.14285714285711</v>
      </c>
      <c r="H38" s="79">
        <f>分配原則!$F$4*分配原則!X50</f>
        <v>342.85714285714283</v>
      </c>
      <c r="I38" s="79">
        <f>分配原則!$F$4*分配原則!Y50</f>
        <v>228.57142857142856</v>
      </c>
      <c r="J38" s="77">
        <f>分配原則!$F$13</f>
        <v>4800</v>
      </c>
      <c r="K38" s="79">
        <f>分配原則!$F$4*分配原則!AA50</f>
        <v>114.28571428571428</v>
      </c>
      <c r="L38" s="78">
        <f t="shared" si="5"/>
        <v>12000</v>
      </c>
      <c r="M38" s="78"/>
      <c r="N38" s="22"/>
    </row>
    <row r="39" spans="1:14" ht="17.25" thickBot="1" x14ac:dyDescent="0.3">
      <c r="A39" s="19">
        <v>8</v>
      </c>
      <c r="B39" s="13">
        <v>8</v>
      </c>
      <c r="C39" s="19">
        <v>8</v>
      </c>
      <c r="D39" s="72">
        <f>分配原則!$F$10</f>
        <v>4800</v>
      </c>
      <c r="E39" s="72">
        <f>分配原則!$F$4*分配原則!U51</f>
        <v>685.71428571428567</v>
      </c>
      <c r="F39" s="72">
        <f>分配原則!$F$4*分配原則!V51</f>
        <v>571.42857142857144</v>
      </c>
      <c r="G39" s="72">
        <f>分配原則!$F$4*分配原則!W51</f>
        <v>457.14285714285711</v>
      </c>
      <c r="H39" s="72">
        <f>分配原則!$F$4*分配原則!X51</f>
        <v>342.85714285714283</v>
      </c>
      <c r="I39" s="72">
        <f>分配原則!$F$4*分配原則!Y51</f>
        <v>228.57142857142856</v>
      </c>
      <c r="J39" s="72">
        <f>分配原則!$F$4*分配原則!Z51</f>
        <v>114.28571428571428</v>
      </c>
      <c r="K39" s="73">
        <f>分配原則!$F$13</f>
        <v>4800</v>
      </c>
      <c r="L39" s="74">
        <f t="shared" si="5"/>
        <v>12000</v>
      </c>
      <c r="M39" s="74"/>
      <c r="N39" s="23"/>
    </row>
    <row r="40" spans="1:14" x14ac:dyDescent="0.25">
      <c r="A40" s="58">
        <v>9</v>
      </c>
      <c r="B40" s="9">
        <v>1</v>
      </c>
      <c r="C40" s="58">
        <v>1</v>
      </c>
      <c r="D40" s="80">
        <f>分配原則!$F$8</f>
        <v>9600</v>
      </c>
      <c r="E40" s="112">
        <f>分配原則!$F$4*分配原則!U52</f>
        <v>533.33333333333326</v>
      </c>
      <c r="F40" s="112">
        <f>分配原則!$F$4*分配原則!V52</f>
        <v>466.66666666666669</v>
      </c>
      <c r="G40" s="112">
        <f>分配原則!$F$4*分配原則!W52</f>
        <v>400</v>
      </c>
      <c r="H40" s="112">
        <f>分配原則!$F$4*分配原則!X52</f>
        <v>333.33333333333337</v>
      </c>
      <c r="I40" s="112">
        <f>分配原則!$F$4*分配原則!Y52</f>
        <v>266.66666666666663</v>
      </c>
      <c r="J40" s="112">
        <f>分配原則!$F$4*分配原則!Z52</f>
        <v>200</v>
      </c>
      <c r="K40" s="112">
        <f>分配原則!$F$4*分配原則!AA52</f>
        <v>133.33333333333331</v>
      </c>
      <c r="L40" s="112">
        <f>分配原則!$F$4*分配原則!AB52</f>
        <v>66.666666666666657</v>
      </c>
      <c r="M40" s="75">
        <f>SUM(D40:L40)</f>
        <v>12000</v>
      </c>
      <c r="N40" s="26"/>
    </row>
    <row r="41" spans="1:14" x14ac:dyDescent="0.25">
      <c r="A41" s="59">
        <v>9</v>
      </c>
      <c r="B41" s="8">
        <v>2</v>
      </c>
      <c r="C41" s="59">
        <v>2</v>
      </c>
      <c r="D41" s="76">
        <f>分配原則!$F$10</f>
        <v>4800</v>
      </c>
      <c r="E41" s="77">
        <f>分配原則!$F$13</f>
        <v>4800</v>
      </c>
      <c r="F41" s="108">
        <f>分配原則!$F$4*分配原則!V53</f>
        <v>600</v>
      </c>
      <c r="G41" s="108">
        <f>分配原則!$F$4*分配原則!W53</f>
        <v>514.28571428571422</v>
      </c>
      <c r="H41" s="108">
        <f>分配原則!$F$4*分配原則!X53</f>
        <v>428.57142857142856</v>
      </c>
      <c r="I41" s="108">
        <f>分配原則!$F$4*分配原則!Y53</f>
        <v>342.85714285714283</v>
      </c>
      <c r="J41" s="108">
        <f>分配原則!$F$4*分配原則!Z53</f>
        <v>257.14285714285711</v>
      </c>
      <c r="K41" s="108">
        <f>分配原則!$F$4*分配原則!AA53</f>
        <v>171.42857142857142</v>
      </c>
      <c r="L41" s="108">
        <f>分配原則!$F$4*分配原則!AB53</f>
        <v>85.714285714285708</v>
      </c>
      <c r="M41" s="78">
        <f t="shared" ref="M41:M48" si="6">SUM(D41:L41)</f>
        <v>12000</v>
      </c>
      <c r="N41" s="21"/>
    </row>
    <row r="42" spans="1:14" x14ac:dyDescent="0.25">
      <c r="A42" s="59">
        <v>9</v>
      </c>
      <c r="B42" s="8">
        <v>3</v>
      </c>
      <c r="C42" s="59">
        <v>3</v>
      </c>
      <c r="D42" s="76">
        <f>分配原則!$F$10</f>
        <v>4800</v>
      </c>
      <c r="E42" s="76">
        <f>分配原則!$F$4*分配原則!U54</f>
        <v>600</v>
      </c>
      <c r="F42" s="77">
        <f>分配原則!$F$13</f>
        <v>4800</v>
      </c>
      <c r="G42" s="108">
        <f>分配原則!$F$4*分配原則!W54</f>
        <v>514.28571428571422</v>
      </c>
      <c r="H42" s="108">
        <f>分配原則!$F$4*分配原則!X54</f>
        <v>428.57142857142856</v>
      </c>
      <c r="I42" s="108">
        <f>分配原則!$F$4*分配原則!Y54</f>
        <v>342.85714285714283</v>
      </c>
      <c r="J42" s="108">
        <f>分配原則!$F$4*分配原則!Z54</f>
        <v>257.14285714285711</v>
      </c>
      <c r="K42" s="108">
        <f>分配原則!$F$4*分配原則!AA54</f>
        <v>171.42857142857142</v>
      </c>
      <c r="L42" s="108">
        <f>分配原則!$F$4*分配原則!AB54</f>
        <v>85.714285714285708</v>
      </c>
      <c r="M42" s="78">
        <f t="shared" si="6"/>
        <v>12000</v>
      </c>
      <c r="N42" s="21"/>
    </row>
    <row r="43" spans="1:14" x14ac:dyDescent="0.25">
      <c r="A43" s="59">
        <v>9</v>
      </c>
      <c r="B43" s="8">
        <v>4</v>
      </c>
      <c r="C43" s="59">
        <v>4</v>
      </c>
      <c r="D43" s="76">
        <f>分配原則!$F$10</f>
        <v>4800</v>
      </c>
      <c r="E43" s="76">
        <f>分配原則!$F$4*分配原則!U55</f>
        <v>600</v>
      </c>
      <c r="F43" s="76">
        <f>分配原則!$F$4*分配原則!V55</f>
        <v>514.28571428571422</v>
      </c>
      <c r="G43" s="77">
        <f>分配原則!$F$13</f>
        <v>4800</v>
      </c>
      <c r="H43" s="108">
        <f>分配原則!$F$4*分配原則!X55</f>
        <v>428.57142857142856</v>
      </c>
      <c r="I43" s="108">
        <f>分配原則!$F$4*分配原則!Y55</f>
        <v>342.85714285714283</v>
      </c>
      <c r="J43" s="108">
        <f>分配原則!$F$4*分配原則!Z55</f>
        <v>257.14285714285711</v>
      </c>
      <c r="K43" s="108">
        <f>分配原則!$F$4*分配原則!AA55</f>
        <v>171.42857142857142</v>
      </c>
      <c r="L43" s="108">
        <f>分配原則!$F$4*分配原則!AB55</f>
        <v>85.714285714285708</v>
      </c>
      <c r="M43" s="78">
        <f t="shared" si="6"/>
        <v>12000</v>
      </c>
      <c r="N43" s="21"/>
    </row>
    <row r="44" spans="1:14" x14ac:dyDescent="0.25">
      <c r="A44" s="59">
        <v>9</v>
      </c>
      <c r="B44" s="8">
        <v>5</v>
      </c>
      <c r="C44" s="59">
        <v>5</v>
      </c>
      <c r="D44" s="76">
        <f>分配原則!$F$10</f>
        <v>4800</v>
      </c>
      <c r="E44" s="76">
        <f>分配原則!$F$4*分配原則!U56</f>
        <v>600</v>
      </c>
      <c r="F44" s="76">
        <f>分配原則!$F$4*分配原則!V56</f>
        <v>514.28571428571422</v>
      </c>
      <c r="G44" s="76">
        <f>分配原則!$F$4*分配原則!W56</f>
        <v>428.57142857142856</v>
      </c>
      <c r="H44" s="77">
        <f>分配原則!$F$13</f>
        <v>4800</v>
      </c>
      <c r="I44" s="108">
        <f>分配原則!$F$4*分配原則!Y56</f>
        <v>342.85714285714283</v>
      </c>
      <c r="J44" s="108">
        <f>分配原則!$F$4*分配原則!Z56</f>
        <v>257.14285714285711</v>
      </c>
      <c r="K44" s="108">
        <f>分配原則!$F$4*分配原則!AA56</f>
        <v>171.42857142857142</v>
      </c>
      <c r="L44" s="108">
        <f>分配原則!$F$4*分配原則!AB56</f>
        <v>85.714285714285708</v>
      </c>
      <c r="M44" s="78">
        <f t="shared" si="6"/>
        <v>11999.999999999998</v>
      </c>
      <c r="N44" s="21"/>
    </row>
    <row r="45" spans="1:14" x14ac:dyDescent="0.25">
      <c r="A45" s="59">
        <v>9</v>
      </c>
      <c r="B45" s="8">
        <v>6</v>
      </c>
      <c r="C45" s="59">
        <v>6</v>
      </c>
      <c r="D45" s="76">
        <f>分配原則!$F$10</f>
        <v>4800</v>
      </c>
      <c r="E45" s="76">
        <f>分配原則!$F$4*分配原則!U57</f>
        <v>600</v>
      </c>
      <c r="F45" s="76">
        <f>分配原則!$F$4*分配原則!V57</f>
        <v>514.28571428571422</v>
      </c>
      <c r="G45" s="76">
        <f>分配原則!$F$4*分配原則!W57</f>
        <v>428.57142857142856</v>
      </c>
      <c r="H45" s="76">
        <f>分配原則!$F$4*分配原則!X57</f>
        <v>342.85714285714283</v>
      </c>
      <c r="I45" s="77">
        <f>分配原則!$F$13</f>
        <v>4800</v>
      </c>
      <c r="J45" s="108">
        <f>分配原則!$F$4*分配原則!Z57</f>
        <v>257.14285714285711</v>
      </c>
      <c r="K45" s="108">
        <f>分配原則!$F$4*分配原則!AA57</f>
        <v>171.42857142857142</v>
      </c>
      <c r="L45" s="108">
        <f>分配原則!$F$4*分配原則!AB57</f>
        <v>85.714285714285708</v>
      </c>
      <c r="M45" s="78">
        <f t="shared" si="6"/>
        <v>12000</v>
      </c>
      <c r="N45" s="21"/>
    </row>
    <row r="46" spans="1:14" x14ac:dyDescent="0.25">
      <c r="A46" s="59">
        <v>9</v>
      </c>
      <c r="B46" s="8">
        <v>7</v>
      </c>
      <c r="C46" s="59">
        <v>7</v>
      </c>
      <c r="D46" s="76">
        <f>分配原則!$F$10</f>
        <v>4800</v>
      </c>
      <c r="E46" s="76">
        <f>分配原則!$F$4*分配原則!U58</f>
        <v>600</v>
      </c>
      <c r="F46" s="76">
        <f>分配原則!$F$4*分配原則!V58</f>
        <v>514.28571428571422</v>
      </c>
      <c r="G46" s="76">
        <f>分配原則!$F$4*分配原則!W58</f>
        <v>428.57142857142856</v>
      </c>
      <c r="H46" s="76">
        <f>分配原則!$F$4*分配原則!X58</f>
        <v>342.85714285714283</v>
      </c>
      <c r="I46" s="76">
        <f>分配原則!$F$4*分配原則!Y58</f>
        <v>257.14285714285711</v>
      </c>
      <c r="J46" s="77">
        <f>分配原則!$F$13</f>
        <v>4800</v>
      </c>
      <c r="K46" s="108">
        <f>分配原則!$F$4*分配原則!AA58</f>
        <v>171.42857142857142</v>
      </c>
      <c r="L46" s="108">
        <f>分配原則!$F$4*分配原則!AB58</f>
        <v>85.714285714285708</v>
      </c>
      <c r="M46" s="78">
        <f t="shared" si="6"/>
        <v>11999.999999999998</v>
      </c>
      <c r="N46" s="21"/>
    </row>
    <row r="47" spans="1:14" x14ac:dyDescent="0.25">
      <c r="A47" s="59">
        <v>9</v>
      </c>
      <c r="B47" s="8">
        <v>8</v>
      </c>
      <c r="C47" s="59">
        <v>8</v>
      </c>
      <c r="D47" s="76">
        <f>分配原則!$F$10</f>
        <v>4800</v>
      </c>
      <c r="E47" s="76">
        <f>分配原則!$F$4*分配原則!U59</f>
        <v>600</v>
      </c>
      <c r="F47" s="76">
        <f>分配原則!$F$4*分配原則!V59</f>
        <v>514.28571428571422</v>
      </c>
      <c r="G47" s="76">
        <f>分配原則!$F$4*分配原則!W59</f>
        <v>428.57142857142856</v>
      </c>
      <c r="H47" s="76">
        <f>分配原則!$F$4*分配原則!X59</f>
        <v>342.85714285714283</v>
      </c>
      <c r="I47" s="76">
        <f>分配原則!$F$4*分配原則!Y59</f>
        <v>257.14285714285711</v>
      </c>
      <c r="J47" s="76">
        <f>分配原則!$F$4*分配原則!Z59</f>
        <v>171.42857142857142</v>
      </c>
      <c r="K47" s="77">
        <f>分配原則!$F$13</f>
        <v>4800</v>
      </c>
      <c r="L47" s="108">
        <f>分配原則!$F$4*分配原則!AB59</f>
        <v>85.714285714285708</v>
      </c>
      <c r="M47" s="78">
        <f t="shared" si="6"/>
        <v>12000</v>
      </c>
      <c r="N47" s="21"/>
    </row>
    <row r="48" spans="1:14" ht="17.25" thickBot="1" x14ac:dyDescent="0.3">
      <c r="A48" s="60">
        <v>9</v>
      </c>
      <c r="B48" s="24">
        <v>9</v>
      </c>
      <c r="C48" s="102">
        <v>9</v>
      </c>
      <c r="D48" s="81">
        <f>分配原則!$F$10</f>
        <v>4800</v>
      </c>
      <c r="E48" s="81">
        <f>分配原則!$F$4*分配原則!U60</f>
        <v>600</v>
      </c>
      <c r="F48" s="81">
        <f>分配原則!$F$4*分配原則!V60</f>
        <v>514.28571428571422</v>
      </c>
      <c r="G48" s="81">
        <f>分配原則!$F$4*分配原則!W60</f>
        <v>428.57142857142856</v>
      </c>
      <c r="H48" s="81">
        <f>分配原則!$F$4*分配原則!X60</f>
        <v>342.85714285714283</v>
      </c>
      <c r="I48" s="81">
        <f>分配原則!$F$4*分配原則!Y60</f>
        <v>257.14285714285711</v>
      </c>
      <c r="J48" s="81">
        <f>分配原則!$F$4*分配原則!Z60</f>
        <v>171.42857142857142</v>
      </c>
      <c r="K48" s="81">
        <f>分配原則!$F$4*分配原則!AA60</f>
        <v>85.714285714285708</v>
      </c>
      <c r="L48" s="73">
        <f>分配原則!$F$13</f>
        <v>4800</v>
      </c>
      <c r="M48" s="74">
        <f t="shared" si="6"/>
        <v>12000</v>
      </c>
      <c r="N48" s="83"/>
    </row>
    <row r="49" spans="1:14" x14ac:dyDescent="0.25">
      <c r="A49" s="17">
        <v>10</v>
      </c>
      <c r="B49" s="12">
        <v>1</v>
      </c>
      <c r="C49" s="93">
        <v>1</v>
      </c>
      <c r="D49" s="80">
        <f>分配原則!$F$8</f>
        <v>9600</v>
      </c>
      <c r="E49" s="94">
        <f>分配原則!$F$4*分配原則!U61</f>
        <v>480</v>
      </c>
      <c r="F49" s="94">
        <f>分配原則!$F$4*分配原則!V61</f>
        <v>426.66666666666669</v>
      </c>
      <c r="G49" s="94">
        <f>分配原則!$F$4*分配原則!W61</f>
        <v>373.33333333333331</v>
      </c>
      <c r="H49" s="94">
        <f>分配原則!$F$4*分配原則!X61</f>
        <v>320</v>
      </c>
      <c r="I49" s="94">
        <f>分配原則!$F$4*分配原則!Y61</f>
        <v>266.66666666666663</v>
      </c>
      <c r="J49" s="94">
        <f>分配原則!$F$4*分配原則!Z61</f>
        <v>213.33333333333334</v>
      </c>
      <c r="K49" s="94">
        <f>分配原則!$F$4*分配原則!AA61</f>
        <v>160</v>
      </c>
      <c r="L49" s="94">
        <f>分配原則!$F$4*分配原則!AB61</f>
        <v>106.66666666666667</v>
      </c>
      <c r="M49" s="94">
        <f>分配原則!$F$4*分配原則!AC61</f>
        <v>53.333333333333336</v>
      </c>
      <c r="N49" s="105">
        <f>SUM(D49:M49)</f>
        <v>12000</v>
      </c>
    </row>
    <row r="50" spans="1:14" x14ac:dyDescent="0.25">
      <c r="A50" s="18">
        <v>10</v>
      </c>
      <c r="B50" s="15">
        <v>2</v>
      </c>
      <c r="C50" s="18">
        <v>2</v>
      </c>
      <c r="D50" s="79">
        <f>分配原則!$F$10</f>
        <v>4800</v>
      </c>
      <c r="E50" s="77">
        <f>分配原則!$F$13</f>
        <v>4800</v>
      </c>
      <c r="F50" s="79">
        <f>分配原則!$F$4*分配原則!V62</f>
        <v>533.33333333333326</v>
      </c>
      <c r="G50" s="79">
        <f>分配原則!$F$4*分配原則!W62</f>
        <v>466.66666666666669</v>
      </c>
      <c r="H50" s="79">
        <f>分配原則!$F$4*分配原則!X62</f>
        <v>400</v>
      </c>
      <c r="I50" s="79">
        <f>分配原則!$F$4*分配原則!Y62</f>
        <v>333.33333333333337</v>
      </c>
      <c r="J50" s="79">
        <f>分配原則!$F$4*分配原則!Z62</f>
        <v>266.66666666666663</v>
      </c>
      <c r="K50" s="79">
        <f>分配原則!$F$4*分配原則!AA62</f>
        <v>200</v>
      </c>
      <c r="L50" s="79">
        <f>分配原則!$F$4*分配原則!AB62</f>
        <v>133.33333333333331</v>
      </c>
      <c r="M50" s="79">
        <f>分配原則!$F$4*分配原則!AC62</f>
        <v>66.666666666666657</v>
      </c>
      <c r="N50" s="105">
        <f t="shared" ref="N50:N58" si="7">SUM(D50:M50)</f>
        <v>12000</v>
      </c>
    </row>
    <row r="51" spans="1:14" x14ac:dyDescent="0.25">
      <c r="A51" s="18">
        <v>10</v>
      </c>
      <c r="B51" s="15">
        <v>3</v>
      </c>
      <c r="C51" s="18">
        <v>3</v>
      </c>
      <c r="D51" s="79">
        <f>分配原則!$F$10</f>
        <v>4800</v>
      </c>
      <c r="E51" s="79">
        <f>分配原則!$F$4*分配原則!U63</f>
        <v>533.33333333333326</v>
      </c>
      <c r="F51" s="77">
        <f>分配原則!$F$13</f>
        <v>4800</v>
      </c>
      <c r="G51" s="79">
        <f>分配原則!$F$4*分配原則!W63</f>
        <v>466.66666666666669</v>
      </c>
      <c r="H51" s="79">
        <f>分配原則!$F$4*分配原則!X63</f>
        <v>400</v>
      </c>
      <c r="I51" s="79">
        <f>分配原則!$F$4*分配原則!Y63</f>
        <v>333.33333333333337</v>
      </c>
      <c r="J51" s="79">
        <f>分配原則!$F$4*分配原則!Z63</f>
        <v>266.66666666666663</v>
      </c>
      <c r="K51" s="79">
        <f>分配原則!$F$4*分配原則!AA63</f>
        <v>200</v>
      </c>
      <c r="L51" s="79">
        <f>分配原則!$F$4*分配原則!AB63</f>
        <v>133.33333333333331</v>
      </c>
      <c r="M51" s="79">
        <f>分配原則!$F$4*分配原則!AC63</f>
        <v>66.666666666666657</v>
      </c>
      <c r="N51" s="105">
        <f t="shared" si="7"/>
        <v>11999.999999999998</v>
      </c>
    </row>
    <row r="52" spans="1:14" x14ac:dyDescent="0.25">
      <c r="A52" s="18">
        <v>10</v>
      </c>
      <c r="B52" s="15">
        <v>4</v>
      </c>
      <c r="C52" s="18">
        <v>4</v>
      </c>
      <c r="D52" s="79">
        <f>分配原則!$F$10</f>
        <v>4800</v>
      </c>
      <c r="E52" s="79">
        <f>分配原則!$F$4*分配原則!U64</f>
        <v>533.33333333333326</v>
      </c>
      <c r="F52" s="79">
        <f>分配原則!$F$4*分配原則!V64</f>
        <v>466.66666666666669</v>
      </c>
      <c r="G52" s="77">
        <f>分配原則!$F$13</f>
        <v>4800</v>
      </c>
      <c r="H52" s="79">
        <f>分配原則!$F$4*分配原則!X64</f>
        <v>400</v>
      </c>
      <c r="I52" s="79">
        <f>分配原則!$F$4*分配原則!Y64</f>
        <v>333.33333333333337</v>
      </c>
      <c r="J52" s="79">
        <f>分配原則!$F$4*分配原則!Z64</f>
        <v>266.66666666666663</v>
      </c>
      <c r="K52" s="79">
        <f>分配原則!$F$4*分配原則!AA64</f>
        <v>200</v>
      </c>
      <c r="L52" s="79">
        <f>分配原則!$F$4*分配原則!AB64</f>
        <v>133.33333333333331</v>
      </c>
      <c r="M52" s="79">
        <f>分配原則!$F$4*分配原則!AC64</f>
        <v>66.666666666666657</v>
      </c>
      <c r="N52" s="105">
        <f t="shared" si="7"/>
        <v>12000</v>
      </c>
    </row>
    <row r="53" spans="1:14" x14ac:dyDescent="0.25">
      <c r="A53" s="18">
        <v>10</v>
      </c>
      <c r="B53" s="15">
        <v>5</v>
      </c>
      <c r="C53" s="18">
        <v>5</v>
      </c>
      <c r="D53" s="79">
        <f>分配原則!$F$10</f>
        <v>4800</v>
      </c>
      <c r="E53" s="79">
        <f>分配原則!$F$4*分配原則!U65</f>
        <v>533.33333333333326</v>
      </c>
      <c r="F53" s="79">
        <f>分配原則!$F$4*分配原則!V65</f>
        <v>466.66666666666669</v>
      </c>
      <c r="G53" s="79">
        <f>分配原則!$F$4*分配原則!W65</f>
        <v>400</v>
      </c>
      <c r="H53" s="77">
        <f>分配原則!$F$13</f>
        <v>4800</v>
      </c>
      <c r="I53" s="79">
        <f>分配原則!$F$4*分配原則!Y65</f>
        <v>333.33333333333337</v>
      </c>
      <c r="J53" s="79">
        <f>分配原則!$F$4*分配原則!Z65</f>
        <v>266.66666666666663</v>
      </c>
      <c r="K53" s="79">
        <f>分配原則!$F$4*分配原則!AA65</f>
        <v>200</v>
      </c>
      <c r="L53" s="79">
        <f>分配原則!$F$4*分配原則!AB65</f>
        <v>133.33333333333331</v>
      </c>
      <c r="M53" s="79">
        <f>分配原則!$F$4*分配原則!AC65</f>
        <v>66.666666666666657</v>
      </c>
      <c r="N53" s="105">
        <f t="shared" si="7"/>
        <v>12000</v>
      </c>
    </row>
    <row r="54" spans="1:14" x14ac:dyDescent="0.25">
      <c r="A54" s="18">
        <v>10</v>
      </c>
      <c r="B54" s="15">
        <v>6</v>
      </c>
      <c r="C54" s="18">
        <v>6</v>
      </c>
      <c r="D54" s="79">
        <f>分配原則!$F$10</f>
        <v>4800</v>
      </c>
      <c r="E54" s="79">
        <f>分配原則!$F$4*分配原則!U66</f>
        <v>533.33333333333326</v>
      </c>
      <c r="F54" s="79">
        <f>分配原則!$F$4*分配原則!V66</f>
        <v>466.66666666666669</v>
      </c>
      <c r="G54" s="79">
        <f>分配原則!$F$4*分配原則!W66</f>
        <v>400</v>
      </c>
      <c r="H54" s="79">
        <f>分配原則!$F$4*分配原則!X66</f>
        <v>333.33333333333337</v>
      </c>
      <c r="I54" s="77">
        <f>分配原則!$F$13</f>
        <v>4800</v>
      </c>
      <c r="J54" s="79">
        <f>分配原則!$F$4*分配原則!Z66</f>
        <v>266.66666666666663</v>
      </c>
      <c r="K54" s="79">
        <f>分配原則!$F$4*分配原則!AA66</f>
        <v>200</v>
      </c>
      <c r="L54" s="79">
        <f>分配原則!$F$4*分配原則!AB66</f>
        <v>133.33333333333331</v>
      </c>
      <c r="M54" s="79">
        <f>分配原則!$F$4*分配原則!AC66</f>
        <v>66.666666666666657</v>
      </c>
      <c r="N54" s="105">
        <f t="shared" si="7"/>
        <v>11999.999999999998</v>
      </c>
    </row>
    <row r="55" spans="1:14" x14ac:dyDescent="0.25">
      <c r="A55" s="18">
        <v>10</v>
      </c>
      <c r="B55" s="15">
        <v>7</v>
      </c>
      <c r="C55" s="18">
        <v>7</v>
      </c>
      <c r="D55" s="79">
        <f>分配原則!$F$10</f>
        <v>4800</v>
      </c>
      <c r="E55" s="79">
        <f>分配原則!$F$4*分配原則!U67</f>
        <v>533.33333333333326</v>
      </c>
      <c r="F55" s="79">
        <f>分配原則!$F$4*分配原則!V67</f>
        <v>466.66666666666669</v>
      </c>
      <c r="G55" s="79">
        <f>分配原則!$F$4*分配原則!W67</f>
        <v>400</v>
      </c>
      <c r="H55" s="79">
        <f>分配原則!$F$4*分配原則!X67</f>
        <v>333.33333333333337</v>
      </c>
      <c r="I55" s="79">
        <f>分配原則!$F$4*分配原則!Y67</f>
        <v>266.66666666666663</v>
      </c>
      <c r="J55" s="77">
        <f>分配原則!$F$13</f>
        <v>4800</v>
      </c>
      <c r="K55" s="79">
        <f>分配原則!$F$4*分配原則!AA67</f>
        <v>200</v>
      </c>
      <c r="L55" s="79">
        <f>分配原則!$F$4*分配原則!AB67</f>
        <v>133.33333333333331</v>
      </c>
      <c r="M55" s="79">
        <f>分配原則!$F$4*分配原則!AC67</f>
        <v>66.666666666666657</v>
      </c>
      <c r="N55" s="113">
        <f t="shared" si="7"/>
        <v>12000</v>
      </c>
    </row>
    <row r="56" spans="1:14" x14ac:dyDescent="0.25">
      <c r="A56" s="18">
        <v>10</v>
      </c>
      <c r="B56" s="15">
        <v>8</v>
      </c>
      <c r="C56" s="18">
        <v>8</v>
      </c>
      <c r="D56" s="79">
        <f>分配原則!$F$10</f>
        <v>4800</v>
      </c>
      <c r="E56" s="79">
        <f>分配原則!$F$4*分配原則!U68</f>
        <v>533.33333333333326</v>
      </c>
      <c r="F56" s="79">
        <f>分配原則!$F$4*分配原則!V68</f>
        <v>466.66666666666669</v>
      </c>
      <c r="G56" s="79">
        <f>分配原則!$F$4*分配原則!W68</f>
        <v>400</v>
      </c>
      <c r="H56" s="79">
        <f>分配原則!$F$4*分配原則!X68</f>
        <v>333.33333333333337</v>
      </c>
      <c r="I56" s="79">
        <f>分配原則!$F$4*分配原則!Y68</f>
        <v>266.66666666666663</v>
      </c>
      <c r="J56" s="79">
        <f>分配原則!$F$4*分配原則!Z68</f>
        <v>200</v>
      </c>
      <c r="K56" s="77">
        <f>分配原則!$F$13</f>
        <v>4800</v>
      </c>
      <c r="L56" s="79">
        <f>分配原則!$F$4*分配原則!AB68</f>
        <v>133.33333333333331</v>
      </c>
      <c r="M56" s="79">
        <f>分配原則!$F$4*分配原則!AC68</f>
        <v>66.666666666666657</v>
      </c>
      <c r="N56" s="105">
        <f t="shared" si="7"/>
        <v>12000</v>
      </c>
    </row>
    <row r="57" spans="1:14" x14ac:dyDescent="0.25">
      <c r="A57" s="18">
        <v>10</v>
      </c>
      <c r="B57" s="15">
        <v>9</v>
      </c>
      <c r="C57" s="18">
        <v>9</v>
      </c>
      <c r="D57" s="79">
        <f>分配原則!$F$10</f>
        <v>4800</v>
      </c>
      <c r="E57" s="79">
        <f>分配原則!$F$4*分配原則!U69</f>
        <v>533.33333333333326</v>
      </c>
      <c r="F57" s="79">
        <f>分配原則!$F$4*分配原則!V69</f>
        <v>466.66666666666669</v>
      </c>
      <c r="G57" s="79">
        <f>分配原則!$F$4*分配原則!W69</f>
        <v>400</v>
      </c>
      <c r="H57" s="79">
        <f>分配原則!$F$4*分配原則!X69</f>
        <v>333.33333333333337</v>
      </c>
      <c r="I57" s="79">
        <f>分配原則!$F$4*分配原則!Y69</f>
        <v>266.66666666666663</v>
      </c>
      <c r="J57" s="79">
        <f>分配原則!$F$4*分配原則!Z69</f>
        <v>200</v>
      </c>
      <c r="K57" s="79">
        <f>分配原則!$F$4*分配原則!AA69</f>
        <v>133.33333333333331</v>
      </c>
      <c r="L57" s="77">
        <f>分配原則!$F$13</f>
        <v>4800</v>
      </c>
      <c r="M57" s="79">
        <f>分配原則!$F$4*分配原則!AC69</f>
        <v>66.666666666666657</v>
      </c>
      <c r="N57" s="105">
        <f t="shared" si="7"/>
        <v>11999.999999999998</v>
      </c>
    </row>
    <row r="58" spans="1:14" ht="17.25" thickBot="1" x14ac:dyDescent="0.3">
      <c r="A58" s="19">
        <v>10</v>
      </c>
      <c r="B58" s="13">
        <v>10</v>
      </c>
      <c r="C58" s="19">
        <v>10</v>
      </c>
      <c r="D58" s="72">
        <f>分配原則!$F$10</f>
        <v>4800</v>
      </c>
      <c r="E58" s="72">
        <f>分配原則!$F$4*分配原則!U70</f>
        <v>533.33333333333326</v>
      </c>
      <c r="F58" s="72">
        <f>分配原則!$F$4*分配原則!V70</f>
        <v>466.66666666666669</v>
      </c>
      <c r="G58" s="72">
        <f>分配原則!$F$4*分配原則!W70</f>
        <v>400</v>
      </c>
      <c r="H58" s="72">
        <f>分配原則!$F$4*分配原則!X70</f>
        <v>333.33333333333337</v>
      </c>
      <c r="I58" s="72">
        <f>分配原則!$F$4*分配原則!Y70</f>
        <v>266.66666666666663</v>
      </c>
      <c r="J58" s="72">
        <f>分配原則!$F$4*分配原則!Z70</f>
        <v>200</v>
      </c>
      <c r="K58" s="72">
        <f>分配原則!$F$4*分配原則!AA70</f>
        <v>133.33333333333331</v>
      </c>
      <c r="L58" s="72">
        <f>分配原則!$F$4*分配原則!AB70</f>
        <v>66.666666666666657</v>
      </c>
      <c r="M58" s="73">
        <f>分配原則!$F$13</f>
        <v>4800</v>
      </c>
      <c r="N58" s="106">
        <f t="shared" si="7"/>
        <v>12000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70"/>
  <sheetViews>
    <sheetView topLeftCell="A10" workbookViewId="0">
      <selection activeCell="F13" sqref="F13"/>
    </sheetView>
  </sheetViews>
  <sheetFormatPr defaultRowHeight="16.5" x14ac:dyDescent="0.25"/>
  <cols>
    <col min="1" max="1" width="19.75" customWidth="1"/>
    <col min="2" max="2" width="22.5" customWidth="1"/>
    <col min="3" max="3" width="9.5" bestFit="1" customWidth="1"/>
    <col min="4" max="4" width="12.125" bestFit="1" customWidth="1"/>
    <col min="5" max="5" width="11.625" bestFit="1" customWidth="1"/>
    <col min="6" max="6" width="12.125" bestFit="1" customWidth="1"/>
    <col min="7" max="7" width="15.125" customWidth="1"/>
    <col min="8" max="16" width="10.5" bestFit="1" customWidth="1"/>
    <col min="17" max="17" width="11.625" bestFit="1" customWidth="1"/>
    <col min="19" max="19" width="9.125" customWidth="1"/>
    <col min="20" max="28" width="10.5" bestFit="1" customWidth="1"/>
    <col min="29" max="29" width="11.625" bestFit="1" customWidth="1"/>
  </cols>
  <sheetData>
    <row r="2" spans="1:29" ht="33" x14ac:dyDescent="0.25">
      <c r="B2" t="s">
        <v>38</v>
      </c>
      <c r="C2">
        <v>30000</v>
      </c>
      <c r="E2" s="28" t="s">
        <v>35</v>
      </c>
      <c r="F2">
        <f>C2-D10-D13</f>
        <v>6000</v>
      </c>
    </row>
    <row r="3" spans="1:29" ht="33" x14ac:dyDescent="0.25">
      <c r="B3" t="s">
        <v>37</v>
      </c>
      <c r="C3">
        <v>20000</v>
      </c>
      <c r="E3" s="28" t="s">
        <v>40</v>
      </c>
      <c r="F3">
        <f>C3-E10-E13</f>
        <v>4000</v>
      </c>
    </row>
    <row r="4" spans="1:29" ht="33" x14ac:dyDescent="0.25">
      <c r="B4" t="s">
        <v>36</v>
      </c>
      <c r="C4">
        <v>12000</v>
      </c>
      <c r="E4" s="28" t="s">
        <v>42</v>
      </c>
      <c r="F4">
        <f>C4-F10-F13</f>
        <v>2400</v>
      </c>
    </row>
    <row r="5" spans="1:29" x14ac:dyDescent="0.25">
      <c r="E5" s="28"/>
    </row>
    <row r="7" spans="1:29" x14ac:dyDescent="0.25">
      <c r="A7" s="124" t="s">
        <v>24</v>
      </c>
      <c r="B7" s="29" t="s">
        <v>19</v>
      </c>
      <c r="C7" s="29" t="s">
        <v>21</v>
      </c>
      <c r="D7" s="1" t="s">
        <v>34</v>
      </c>
      <c r="E7" s="107" t="s">
        <v>39</v>
      </c>
      <c r="F7" s="1" t="s">
        <v>41</v>
      </c>
    </row>
    <row r="8" spans="1:29" ht="33" x14ac:dyDescent="0.25">
      <c r="A8" s="124"/>
      <c r="B8" s="3" t="s">
        <v>20</v>
      </c>
      <c r="C8" s="31">
        <v>0.8</v>
      </c>
      <c r="D8" s="36">
        <f>C2*C8</f>
        <v>24000</v>
      </c>
      <c r="E8" s="36">
        <f>$C$3*C8</f>
        <v>16000</v>
      </c>
      <c r="F8" s="36">
        <f>$C$4*C8</f>
        <v>9600</v>
      </c>
    </row>
    <row r="9" spans="1:29" ht="33" x14ac:dyDescent="0.25">
      <c r="A9" s="124"/>
      <c r="B9" s="3" t="s">
        <v>22</v>
      </c>
      <c r="C9" s="31">
        <v>0.5</v>
      </c>
      <c r="D9" s="29">
        <f>C2*C9</f>
        <v>15000</v>
      </c>
      <c r="E9" s="36">
        <f t="shared" ref="E9:E10" si="0">$C$3*C9</f>
        <v>10000</v>
      </c>
      <c r="F9" s="36">
        <f t="shared" ref="F9:F10" si="1">$C$4*C9</f>
        <v>6000</v>
      </c>
    </row>
    <row r="10" spans="1:29" ht="33" x14ac:dyDescent="0.25">
      <c r="A10" s="124"/>
      <c r="B10" s="3" t="s">
        <v>23</v>
      </c>
      <c r="C10" s="31">
        <v>0.4</v>
      </c>
      <c r="D10" s="29">
        <f>C2*C10</f>
        <v>12000</v>
      </c>
      <c r="E10" s="36">
        <f t="shared" si="0"/>
        <v>8000</v>
      </c>
      <c r="F10" s="36">
        <f t="shared" si="1"/>
        <v>4800</v>
      </c>
    </row>
    <row r="11" spans="1:29" x14ac:dyDescent="0.25">
      <c r="B11" s="4"/>
      <c r="C11" s="4"/>
      <c r="D11" s="4"/>
    </row>
    <row r="12" spans="1:29" x14ac:dyDescent="0.25">
      <c r="A12" s="125" t="s">
        <v>25</v>
      </c>
      <c r="B12" s="30" t="s">
        <v>19</v>
      </c>
      <c r="C12" s="29" t="s">
        <v>26</v>
      </c>
      <c r="D12" s="1" t="s">
        <v>34</v>
      </c>
      <c r="E12" s="107" t="s">
        <v>39</v>
      </c>
      <c r="F12" s="1" t="s">
        <v>41</v>
      </c>
    </row>
    <row r="13" spans="1:29" ht="33" x14ac:dyDescent="0.25">
      <c r="A13" s="126"/>
      <c r="B13" s="3" t="s">
        <v>23</v>
      </c>
      <c r="C13" s="31">
        <v>0.4</v>
      </c>
      <c r="D13" s="36">
        <f>C2*C13</f>
        <v>12000</v>
      </c>
      <c r="E13" s="1">
        <f>C3*C13</f>
        <v>8000</v>
      </c>
      <c r="F13" s="1">
        <f>C4*C13</f>
        <v>4800</v>
      </c>
    </row>
    <row r="14" spans="1:29" ht="17.25" thickBot="1" x14ac:dyDescent="0.3">
      <c r="G14" t="s">
        <v>33</v>
      </c>
      <c r="T14" t="s">
        <v>21</v>
      </c>
    </row>
    <row r="15" spans="1:29" ht="83.25" customHeight="1" thickBot="1" x14ac:dyDescent="0.3">
      <c r="A15" s="29" t="s">
        <v>32</v>
      </c>
      <c r="B15" s="29" t="s">
        <v>31</v>
      </c>
      <c r="G15" s="10" t="s">
        <v>30</v>
      </c>
      <c r="H15" s="34" t="s">
        <v>9</v>
      </c>
      <c r="I15" s="34" t="s">
        <v>10</v>
      </c>
      <c r="J15" s="34" t="s">
        <v>11</v>
      </c>
      <c r="K15" s="34" t="s">
        <v>12</v>
      </c>
      <c r="L15" s="34" t="s">
        <v>13</v>
      </c>
      <c r="M15" s="34" t="s">
        <v>14</v>
      </c>
      <c r="N15" s="34" t="s">
        <v>15</v>
      </c>
      <c r="O15" s="34" t="s">
        <v>16</v>
      </c>
      <c r="P15" s="34" t="s">
        <v>17</v>
      </c>
      <c r="Q15" s="34" t="s">
        <v>18</v>
      </c>
      <c r="T15" s="34" t="s">
        <v>9</v>
      </c>
      <c r="U15" s="34" t="s">
        <v>10</v>
      </c>
      <c r="V15" s="34" t="s">
        <v>11</v>
      </c>
      <c r="W15" s="34" t="s">
        <v>12</v>
      </c>
      <c r="X15" s="34" t="s">
        <v>13</v>
      </c>
      <c r="Y15" s="34" t="s">
        <v>14</v>
      </c>
      <c r="Z15" s="34" t="s">
        <v>15</v>
      </c>
      <c r="AA15" s="34" t="s">
        <v>16</v>
      </c>
      <c r="AB15" s="34" t="s">
        <v>17</v>
      </c>
      <c r="AC15" s="34" t="s">
        <v>18</v>
      </c>
    </row>
    <row r="16" spans="1:29" ht="17.25" thickBot="1" x14ac:dyDescent="0.3">
      <c r="G16" s="37">
        <v>0</v>
      </c>
      <c r="H16" s="38" t="s">
        <v>27</v>
      </c>
      <c r="I16" s="39"/>
      <c r="J16" s="39"/>
      <c r="K16" s="39"/>
      <c r="L16" s="39"/>
      <c r="M16" s="39"/>
      <c r="N16" s="39"/>
      <c r="O16" s="39"/>
      <c r="P16" s="39"/>
      <c r="Q16" s="39"/>
      <c r="T16" s="38" t="s">
        <v>27</v>
      </c>
      <c r="U16" s="39"/>
      <c r="V16" s="39"/>
      <c r="W16" s="39"/>
      <c r="X16" s="39"/>
      <c r="Y16" s="39"/>
      <c r="Z16" s="39"/>
      <c r="AA16" s="39"/>
      <c r="AB16" s="39"/>
      <c r="AC16" s="39"/>
    </row>
    <row r="17" spans="2:29" x14ac:dyDescent="0.25">
      <c r="G17" s="40">
        <v>1</v>
      </c>
      <c r="H17" s="41" t="s">
        <v>27</v>
      </c>
      <c r="I17" s="40">
        <v>1</v>
      </c>
      <c r="J17" s="42"/>
      <c r="K17" s="42"/>
      <c r="L17" s="42"/>
      <c r="M17" s="42"/>
      <c r="N17" s="42"/>
      <c r="O17" s="42"/>
      <c r="P17" s="42"/>
      <c r="Q17" s="42"/>
      <c r="T17" s="41" t="s">
        <v>27</v>
      </c>
      <c r="U17" s="40">
        <v>1</v>
      </c>
      <c r="V17" s="42"/>
      <c r="W17" s="42"/>
      <c r="X17" s="42"/>
      <c r="Y17" s="42"/>
      <c r="Z17" s="42"/>
      <c r="AA17" s="42"/>
      <c r="AB17" s="42"/>
      <c r="AC17" s="42"/>
    </row>
    <row r="18" spans="2:29" ht="17.25" thickBot="1" x14ac:dyDescent="0.3">
      <c r="G18" s="43">
        <v>0</v>
      </c>
      <c r="H18" s="43" t="s">
        <v>29</v>
      </c>
      <c r="I18" s="44" t="s">
        <v>28</v>
      </c>
      <c r="J18" s="45"/>
      <c r="K18" s="45"/>
      <c r="L18" s="45"/>
      <c r="M18" s="45"/>
      <c r="N18" s="45"/>
      <c r="O18" s="45"/>
      <c r="P18" s="45"/>
      <c r="Q18" s="45"/>
      <c r="T18" s="43" t="s">
        <v>29</v>
      </c>
      <c r="U18" s="44" t="s">
        <v>28</v>
      </c>
      <c r="V18" s="45"/>
      <c r="W18" s="45"/>
      <c r="X18" s="45"/>
      <c r="Y18" s="45"/>
      <c r="Z18" s="45"/>
      <c r="AA18" s="45"/>
      <c r="AB18" s="45"/>
      <c r="AC18" s="45"/>
    </row>
    <row r="19" spans="2:29" x14ac:dyDescent="0.25">
      <c r="B19" s="61"/>
      <c r="C19" s="61"/>
      <c r="G19" s="33">
        <v>2</v>
      </c>
      <c r="H19" s="41" t="s">
        <v>27</v>
      </c>
      <c r="I19" s="33">
        <v>1</v>
      </c>
      <c r="J19" s="33">
        <v>2</v>
      </c>
      <c r="K19" s="46"/>
      <c r="L19" s="46"/>
      <c r="M19" s="46"/>
      <c r="N19" s="46"/>
      <c r="O19" s="46"/>
      <c r="P19" s="46"/>
      <c r="Q19" s="46"/>
      <c r="T19" s="67" t="s">
        <v>27</v>
      </c>
      <c r="U19" s="68">
        <f>($G19+1-I19)/($G19*($G19+1)/2)</f>
        <v>0.66666666666666663</v>
      </c>
      <c r="V19" s="68">
        <f>($G19+1-J19)/($G19*($G19+1)/2)</f>
        <v>0.33333333333333331</v>
      </c>
      <c r="W19" s="42"/>
      <c r="X19" s="42"/>
      <c r="Y19" s="46"/>
      <c r="Z19" s="46"/>
      <c r="AA19" s="46"/>
      <c r="AB19" s="46"/>
      <c r="AC19" s="46"/>
    </row>
    <row r="20" spans="2:29" x14ac:dyDescent="0.25">
      <c r="B20" s="61"/>
      <c r="G20" s="29">
        <v>1</v>
      </c>
      <c r="H20" s="47" t="s">
        <v>29</v>
      </c>
      <c r="I20" s="48" t="s">
        <v>28</v>
      </c>
      <c r="J20" s="29">
        <v>1</v>
      </c>
      <c r="K20" s="49"/>
      <c r="L20" s="49"/>
      <c r="M20" s="49"/>
      <c r="N20" s="49"/>
      <c r="O20" s="49"/>
      <c r="P20" s="49"/>
      <c r="Q20" s="49"/>
      <c r="T20" s="47" t="s">
        <v>29</v>
      </c>
      <c r="U20" s="48" t="s">
        <v>28</v>
      </c>
      <c r="V20" s="62">
        <f>($G20+1-J20)/($G20*($G20+1)/2)</f>
        <v>1</v>
      </c>
      <c r="W20" s="49"/>
      <c r="X20" s="49"/>
      <c r="Y20" s="49"/>
      <c r="Z20" s="49"/>
      <c r="AA20" s="49"/>
      <c r="AB20" s="49"/>
      <c r="AC20" s="49"/>
    </row>
    <row r="21" spans="2:29" ht="17.25" thickBot="1" x14ac:dyDescent="0.3">
      <c r="G21" s="32">
        <v>1</v>
      </c>
      <c r="H21" s="50" t="s">
        <v>29</v>
      </c>
      <c r="I21" s="33">
        <v>1</v>
      </c>
      <c r="J21" s="51" t="s">
        <v>28</v>
      </c>
      <c r="K21" s="52"/>
      <c r="L21" s="52"/>
      <c r="M21" s="52"/>
      <c r="N21" s="52"/>
      <c r="O21" s="52"/>
      <c r="P21" s="52"/>
      <c r="Q21" s="52"/>
      <c r="T21" s="50" t="s">
        <v>29</v>
      </c>
      <c r="U21" s="66">
        <f>($G21+1-I21)/($G21*($G21+1)/2)</f>
        <v>1</v>
      </c>
      <c r="V21" s="51" t="s">
        <v>28</v>
      </c>
      <c r="W21" s="45"/>
      <c r="X21" s="45"/>
      <c r="Y21" s="52"/>
      <c r="Z21" s="52"/>
      <c r="AA21" s="52"/>
      <c r="AB21" s="52"/>
      <c r="AC21" s="52"/>
    </row>
    <row r="22" spans="2:29" x14ac:dyDescent="0.25">
      <c r="G22" s="40">
        <v>3</v>
      </c>
      <c r="H22" s="41" t="s">
        <v>27</v>
      </c>
      <c r="I22" s="40">
        <v>1</v>
      </c>
      <c r="J22" s="40">
        <v>2</v>
      </c>
      <c r="K22" s="40">
        <v>3</v>
      </c>
      <c r="L22" s="42"/>
      <c r="M22" s="42"/>
      <c r="N22" s="42"/>
      <c r="O22" s="42"/>
      <c r="P22" s="42"/>
      <c r="Q22" s="42"/>
      <c r="T22" s="41" t="s">
        <v>27</v>
      </c>
      <c r="U22" s="86">
        <f>($G22+1-I22)/($G22*($G22+1)/2)</f>
        <v>0.5</v>
      </c>
      <c r="V22" s="86">
        <f t="shared" ref="U22:W24" si="2">($G22+1-J22)/($G22*($G22+1)/2)</f>
        <v>0.33333333333333331</v>
      </c>
      <c r="W22" s="86">
        <f t="shared" si="2"/>
        <v>0.16666666666666666</v>
      </c>
      <c r="X22" s="46"/>
      <c r="Y22" s="42"/>
      <c r="Z22" s="42"/>
      <c r="AA22" s="42"/>
      <c r="AB22" s="42"/>
      <c r="AC22" s="42"/>
    </row>
    <row r="23" spans="2:29" x14ac:dyDescent="0.25">
      <c r="G23" s="53">
        <v>2</v>
      </c>
      <c r="H23" s="53" t="s">
        <v>29</v>
      </c>
      <c r="I23" s="48" t="s">
        <v>28</v>
      </c>
      <c r="J23" s="53">
        <v>1</v>
      </c>
      <c r="K23" s="53">
        <v>2</v>
      </c>
      <c r="L23" s="49"/>
      <c r="M23" s="49"/>
      <c r="N23" s="49"/>
      <c r="O23" s="49"/>
      <c r="P23" s="49"/>
      <c r="Q23" s="49"/>
      <c r="T23" s="53" t="s">
        <v>29</v>
      </c>
      <c r="U23" s="48" t="s">
        <v>28</v>
      </c>
      <c r="V23" s="87">
        <f t="shared" ref="V23" si="3">($G23+1-J23)/($G23*($G23+1)/2)</f>
        <v>0.66666666666666663</v>
      </c>
      <c r="W23" s="87">
        <f t="shared" ref="W23" si="4">($G23+1-K23)/($G23*($G23+1)/2)</f>
        <v>0.33333333333333331</v>
      </c>
      <c r="X23" s="49"/>
      <c r="Y23" s="49"/>
      <c r="Z23" s="49"/>
      <c r="AA23" s="49"/>
      <c r="AB23" s="49"/>
      <c r="AC23" s="49"/>
    </row>
    <row r="24" spans="2:29" x14ac:dyDescent="0.25">
      <c r="G24" s="53">
        <v>2</v>
      </c>
      <c r="H24" s="53" t="s">
        <v>29</v>
      </c>
      <c r="I24" s="53">
        <v>1</v>
      </c>
      <c r="J24" s="48" t="s">
        <v>28</v>
      </c>
      <c r="K24" s="53">
        <v>2</v>
      </c>
      <c r="L24" s="49"/>
      <c r="M24" s="49"/>
      <c r="N24" s="49"/>
      <c r="O24" s="49"/>
      <c r="P24" s="49"/>
      <c r="Q24" s="49"/>
      <c r="T24" s="53" t="s">
        <v>29</v>
      </c>
      <c r="U24" s="86">
        <f t="shared" si="2"/>
        <v>0.66666666666666663</v>
      </c>
      <c r="V24" s="48" t="s">
        <v>28</v>
      </c>
      <c r="W24" s="86">
        <f t="shared" si="2"/>
        <v>0.33333333333333331</v>
      </c>
      <c r="X24" s="49"/>
      <c r="Y24" s="49"/>
      <c r="Z24" s="49"/>
      <c r="AA24" s="49"/>
      <c r="AB24" s="49"/>
      <c r="AC24" s="49"/>
    </row>
    <row r="25" spans="2:29" ht="17.25" thickBot="1" x14ac:dyDescent="0.3">
      <c r="G25" s="43">
        <v>2</v>
      </c>
      <c r="H25" s="54" t="s">
        <v>29</v>
      </c>
      <c r="I25" s="54">
        <v>1</v>
      </c>
      <c r="J25" s="54">
        <v>2</v>
      </c>
      <c r="K25" s="44" t="s">
        <v>28</v>
      </c>
      <c r="L25" s="45"/>
      <c r="M25" s="45"/>
      <c r="N25" s="45"/>
      <c r="O25" s="45"/>
      <c r="P25" s="45"/>
      <c r="Q25" s="45"/>
      <c r="T25" s="54" t="s">
        <v>29</v>
      </c>
      <c r="U25" s="88">
        <f t="shared" ref="U25:U26" si="5">($G25+1-I25)/($G25*($G25+1)/2)</f>
        <v>0.66666666666666663</v>
      </c>
      <c r="V25" s="88">
        <f t="shared" ref="V25:V27" si="6">($G25+1-J25)/($G25*($G25+1)/2)</f>
        <v>0.33333333333333331</v>
      </c>
      <c r="W25" s="44" t="s">
        <v>28</v>
      </c>
      <c r="X25" s="45"/>
      <c r="Y25" s="45"/>
      <c r="Z25" s="45"/>
      <c r="AA25" s="45"/>
      <c r="AB25" s="45"/>
      <c r="AC25" s="45"/>
    </row>
    <row r="26" spans="2:29" x14ac:dyDescent="0.25">
      <c r="G26" s="55">
        <v>4</v>
      </c>
      <c r="H26" s="41" t="s">
        <v>27</v>
      </c>
      <c r="I26" s="33">
        <v>1</v>
      </c>
      <c r="J26" s="33">
        <v>2</v>
      </c>
      <c r="K26" s="33">
        <v>3</v>
      </c>
      <c r="L26" s="33">
        <v>4</v>
      </c>
      <c r="M26" s="46"/>
      <c r="N26" s="46"/>
      <c r="O26" s="46"/>
      <c r="P26" s="46"/>
      <c r="Q26" s="46"/>
      <c r="T26" s="41" t="s">
        <v>27</v>
      </c>
      <c r="U26" s="62">
        <f t="shared" si="5"/>
        <v>0.4</v>
      </c>
      <c r="V26" s="62">
        <f t="shared" si="6"/>
        <v>0.3</v>
      </c>
      <c r="W26" s="62">
        <f t="shared" ref="W26:W28" si="7">($G26+1-K26)/($G26*($G26+1)/2)</f>
        <v>0.2</v>
      </c>
      <c r="X26" s="84">
        <f t="shared" ref="X26:X29" si="8">($G26+1-L26)/($G26*($G26+1)/2)</f>
        <v>0.1</v>
      </c>
      <c r="Y26" s="46"/>
      <c r="Z26" s="46"/>
      <c r="AA26" s="46"/>
      <c r="AB26" s="46"/>
      <c r="AC26" s="46"/>
    </row>
    <row r="27" spans="2:29" x14ac:dyDescent="0.25">
      <c r="G27" s="47">
        <v>3</v>
      </c>
      <c r="H27" s="47" t="s">
        <v>29</v>
      </c>
      <c r="I27" s="48" t="s">
        <v>28</v>
      </c>
      <c r="J27" s="29">
        <v>1</v>
      </c>
      <c r="K27" s="29">
        <v>2</v>
      </c>
      <c r="L27" s="29">
        <v>3</v>
      </c>
      <c r="M27" s="49"/>
      <c r="N27" s="49"/>
      <c r="O27" s="49"/>
      <c r="P27" s="49"/>
      <c r="Q27" s="49"/>
      <c r="T27" s="47" t="s">
        <v>29</v>
      </c>
      <c r="U27" s="48" t="s">
        <v>28</v>
      </c>
      <c r="V27" s="62">
        <f t="shared" si="6"/>
        <v>0.5</v>
      </c>
      <c r="W27" s="62">
        <f t="shared" si="7"/>
        <v>0.33333333333333331</v>
      </c>
      <c r="X27" s="62">
        <f t="shared" si="8"/>
        <v>0.16666666666666666</v>
      </c>
      <c r="Y27" s="49"/>
      <c r="Z27" s="49"/>
      <c r="AA27" s="49"/>
      <c r="AB27" s="49"/>
      <c r="AC27" s="49"/>
    </row>
    <row r="28" spans="2:29" x14ac:dyDescent="0.25">
      <c r="G28" s="47">
        <v>3</v>
      </c>
      <c r="H28" s="47" t="s">
        <v>29</v>
      </c>
      <c r="I28" s="29">
        <v>1</v>
      </c>
      <c r="J28" s="48" t="s">
        <v>28</v>
      </c>
      <c r="K28" s="29">
        <v>2</v>
      </c>
      <c r="L28" s="29">
        <v>3</v>
      </c>
      <c r="M28" s="49"/>
      <c r="N28" s="49"/>
      <c r="O28" s="49"/>
      <c r="P28" s="49"/>
      <c r="Q28" s="49"/>
      <c r="T28" s="47" t="s">
        <v>29</v>
      </c>
      <c r="U28" s="65">
        <f t="shared" ref="U28:U31" si="9">($G28+1-I28)/($G28*($G28+1)/2)</f>
        <v>0.5</v>
      </c>
      <c r="V28" s="48" t="s">
        <v>28</v>
      </c>
      <c r="W28" s="65">
        <f t="shared" si="7"/>
        <v>0.33333333333333331</v>
      </c>
      <c r="X28" s="65">
        <f t="shared" si="8"/>
        <v>0.16666666666666666</v>
      </c>
      <c r="Y28" s="49"/>
      <c r="Z28" s="49"/>
      <c r="AA28" s="49"/>
      <c r="AB28" s="49"/>
      <c r="AC28" s="49"/>
    </row>
    <row r="29" spans="2:29" x14ac:dyDescent="0.25">
      <c r="G29" s="47">
        <v>3</v>
      </c>
      <c r="H29" s="47" t="s">
        <v>29</v>
      </c>
      <c r="I29" s="29">
        <v>1</v>
      </c>
      <c r="J29" s="29">
        <v>2</v>
      </c>
      <c r="K29" s="48" t="s">
        <v>28</v>
      </c>
      <c r="L29" s="29">
        <v>3</v>
      </c>
      <c r="M29" s="49"/>
      <c r="N29" s="49"/>
      <c r="O29" s="49"/>
      <c r="P29" s="49"/>
      <c r="Q29" s="49"/>
      <c r="T29" s="47" t="s">
        <v>29</v>
      </c>
      <c r="U29" s="62">
        <f t="shared" si="9"/>
        <v>0.5</v>
      </c>
      <c r="V29" s="62">
        <f t="shared" ref="V29:V32" si="10">($G29+1-J29)/($G29*($G29+1)/2)</f>
        <v>0.33333333333333331</v>
      </c>
      <c r="W29" s="48" t="s">
        <v>28</v>
      </c>
      <c r="X29" s="62">
        <f t="shared" si="8"/>
        <v>0.16666666666666666</v>
      </c>
      <c r="Y29" s="49"/>
      <c r="Z29" s="49"/>
      <c r="AA29" s="49"/>
      <c r="AB29" s="49"/>
      <c r="AC29" s="49"/>
    </row>
    <row r="30" spans="2:29" ht="17.25" thickBot="1" x14ac:dyDescent="0.3">
      <c r="G30" s="56">
        <v>3</v>
      </c>
      <c r="H30" s="50" t="s">
        <v>29</v>
      </c>
      <c r="I30" s="37">
        <v>1</v>
      </c>
      <c r="J30" s="37">
        <v>2</v>
      </c>
      <c r="K30" s="37">
        <v>3</v>
      </c>
      <c r="L30" s="44" t="s">
        <v>28</v>
      </c>
      <c r="M30" s="52"/>
      <c r="N30" s="52"/>
      <c r="O30" s="52"/>
      <c r="P30" s="52"/>
      <c r="Q30" s="52"/>
      <c r="T30" s="50" t="s">
        <v>29</v>
      </c>
      <c r="U30" s="66">
        <f t="shared" si="9"/>
        <v>0.5</v>
      </c>
      <c r="V30" s="66">
        <f t="shared" si="10"/>
        <v>0.33333333333333331</v>
      </c>
      <c r="W30" s="66">
        <f t="shared" ref="W30:W33" si="11">($G30+1-K30)/($G30*($G30+1)/2)</f>
        <v>0.16666666666666666</v>
      </c>
      <c r="X30" s="44" t="s">
        <v>28</v>
      </c>
      <c r="Y30" s="45"/>
      <c r="Z30" s="52"/>
      <c r="AA30" s="52"/>
      <c r="AB30" s="52"/>
      <c r="AC30" s="52"/>
    </row>
    <row r="31" spans="2:29" x14ac:dyDescent="0.25">
      <c r="G31" s="40">
        <v>5</v>
      </c>
      <c r="H31" s="41" t="s">
        <v>27</v>
      </c>
      <c r="I31" s="40">
        <v>1</v>
      </c>
      <c r="J31" s="40">
        <v>2</v>
      </c>
      <c r="K31" s="40">
        <v>3</v>
      </c>
      <c r="L31" s="40">
        <v>4</v>
      </c>
      <c r="M31" s="40">
        <v>5</v>
      </c>
      <c r="N31" s="42"/>
      <c r="O31" s="42"/>
      <c r="P31" s="42"/>
      <c r="Q31" s="42"/>
      <c r="T31" s="41" t="s">
        <v>27</v>
      </c>
      <c r="U31" s="86">
        <f t="shared" si="9"/>
        <v>0.33333333333333331</v>
      </c>
      <c r="V31" s="86">
        <f t="shared" si="10"/>
        <v>0.26666666666666666</v>
      </c>
      <c r="W31" s="86">
        <f t="shared" si="11"/>
        <v>0.2</v>
      </c>
      <c r="X31" s="86">
        <f t="shared" ref="X31:X34" si="12">($G31+1-L31)/($G31*($G31+1)/2)</f>
        <v>0.13333333333333333</v>
      </c>
      <c r="Y31" s="89">
        <f t="shared" ref="Y31:Y35" si="13">($G31+1-M31)/($G31*($G31+1)/2)</f>
        <v>6.6666666666666666E-2</v>
      </c>
      <c r="Z31" s="42"/>
      <c r="AA31" s="42"/>
      <c r="AB31" s="42"/>
      <c r="AC31" s="42"/>
    </row>
    <row r="32" spans="2:29" x14ac:dyDescent="0.25">
      <c r="G32" s="53">
        <v>4</v>
      </c>
      <c r="H32" s="53" t="s">
        <v>29</v>
      </c>
      <c r="I32" s="48" t="s">
        <v>28</v>
      </c>
      <c r="J32" s="53">
        <v>1</v>
      </c>
      <c r="K32" s="53">
        <v>2</v>
      </c>
      <c r="L32" s="53">
        <v>3</v>
      </c>
      <c r="M32" s="53">
        <v>4</v>
      </c>
      <c r="N32" s="49"/>
      <c r="O32" s="49"/>
      <c r="P32" s="49"/>
      <c r="Q32" s="49"/>
      <c r="T32" s="53" t="s">
        <v>29</v>
      </c>
      <c r="U32" s="48" t="s">
        <v>28</v>
      </c>
      <c r="V32" s="86">
        <f t="shared" si="10"/>
        <v>0.4</v>
      </c>
      <c r="W32" s="86">
        <f t="shared" si="11"/>
        <v>0.3</v>
      </c>
      <c r="X32" s="86">
        <f t="shared" si="12"/>
        <v>0.2</v>
      </c>
      <c r="Y32" s="89">
        <f t="shared" si="13"/>
        <v>0.1</v>
      </c>
      <c r="Z32" s="49"/>
      <c r="AA32" s="49"/>
      <c r="AB32" s="49"/>
      <c r="AC32" s="49"/>
    </row>
    <row r="33" spans="7:29" x14ac:dyDescent="0.25">
      <c r="G33" s="53">
        <v>4</v>
      </c>
      <c r="H33" s="53" t="s">
        <v>29</v>
      </c>
      <c r="I33" s="53">
        <v>1</v>
      </c>
      <c r="J33" s="48" t="s">
        <v>28</v>
      </c>
      <c r="K33" s="53">
        <v>2</v>
      </c>
      <c r="L33" s="53">
        <v>3</v>
      </c>
      <c r="M33" s="53">
        <v>4</v>
      </c>
      <c r="N33" s="49"/>
      <c r="O33" s="49"/>
      <c r="P33" s="49"/>
      <c r="Q33" s="49"/>
      <c r="T33" s="53" t="s">
        <v>29</v>
      </c>
      <c r="U33" s="86">
        <f t="shared" ref="U33:X40" si="14">($G33+1-I33)/($G33*($G33+1)/2)</f>
        <v>0.4</v>
      </c>
      <c r="V33" s="48" t="s">
        <v>28</v>
      </c>
      <c r="W33" s="86">
        <f t="shared" si="11"/>
        <v>0.3</v>
      </c>
      <c r="X33" s="86">
        <f t="shared" si="12"/>
        <v>0.2</v>
      </c>
      <c r="Y33" s="89">
        <f t="shared" si="13"/>
        <v>0.1</v>
      </c>
      <c r="Z33" s="49"/>
      <c r="AA33" s="49"/>
      <c r="AB33" s="49"/>
      <c r="AC33" s="49"/>
    </row>
    <row r="34" spans="7:29" x14ac:dyDescent="0.25">
      <c r="G34" s="53">
        <v>4</v>
      </c>
      <c r="H34" s="53" t="s">
        <v>29</v>
      </c>
      <c r="I34" s="53">
        <v>1</v>
      </c>
      <c r="J34" s="53">
        <v>2</v>
      </c>
      <c r="K34" s="48" t="s">
        <v>28</v>
      </c>
      <c r="L34" s="53">
        <v>3</v>
      </c>
      <c r="M34" s="53">
        <v>4</v>
      </c>
      <c r="N34" s="49"/>
      <c r="O34" s="49"/>
      <c r="P34" s="49"/>
      <c r="Q34" s="49"/>
      <c r="T34" s="53" t="s">
        <v>29</v>
      </c>
      <c r="U34" s="86">
        <f t="shared" si="14"/>
        <v>0.4</v>
      </c>
      <c r="V34" s="86">
        <f t="shared" si="14"/>
        <v>0.3</v>
      </c>
      <c r="W34" s="48" t="s">
        <v>28</v>
      </c>
      <c r="X34" s="86">
        <f t="shared" si="12"/>
        <v>0.2</v>
      </c>
      <c r="Y34" s="89">
        <f t="shared" si="13"/>
        <v>0.1</v>
      </c>
      <c r="Z34" s="49"/>
      <c r="AA34" s="49"/>
      <c r="AB34" s="49"/>
      <c r="AC34" s="49"/>
    </row>
    <row r="35" spans="7:29" x14ac:dyDescent="0.25">
      <c r="G35" s="53">
        <v>4</v>
      </c>
      <c r="H35" s="53" t="s">
        <v>29</v>
      </c>
      <c r="I35" s="53">
        <v>1</v>
      </c>
      <c r="J35" s="53">
        <v>2</v>
      </c>
      <c r="K35" s="53">
        <v>3</v>
      </c>
      <c r="L35" s="48" t="s">
        <v>28</v>
      </c>
      <c r="M35" s="53">
        <v>4</v>
      </c>
      <c r="N35" s="49"/>
      <c r="O35" s="49"/>
      <c r="P35" s="49"/>
      <c r="Q35" s="49"/>
      <c r="T35" s="53" t="s">
        <v>29</v>
      </c>
      <c r="U35" s="86">
        <f t="shared" si="14"/>
        <v>0.4</v>
      </c>
      <c r="V35" s="86">
        <f t="shared" si="14"/>
        <v>0.3</v>
      </c>
      <c r="W35" s="86">
        <f t="shared" si="14"/>
        <v>0.2</v>
      </c>
      <c r="X35" s="48" t="s">
        <v>28</v>
      </c>
      <c r="Y35" s="89">
        <f t="shared" si="13"/>
        <v>0.1</v>
      </c>
      <c r="Z35" s="49"/>
      <c r="AA35" s="49"/>
      <c r="AB35" s="49"/>
      <c r="AC35" s="49"/>
    </row>
    <row r="36" spans="7:29" ht="17.25" thickBot="1" x14ac:dyDescent="0.3">
      <c r="G36" s="43">
        <v>4</v>
      </c>
      <c r="H36" s="43" t="s">
        <v>29</v>
      </c>
      <c r="I36" s="54">
        <v>1</v>
      </c>
      <c r="J36" s="54">
        <v>2</v>
      </c>
      <c r="K36" s="54">
        <v>3</v>
      </c>
      <c r="L36" s="54">
        <v>4</v>
      </c>
      <c r="M36" s="51" t="s">
        <v>28</v>
      </c>
      <c r="N36" s="45"/>
      <c r="O36" s="45"/>
      <c r="P36" s="45"/>
      <c r="Q36" s="45"/>
      <c r="T36" s="43" t="s">
        <v>29</v>
      </c>
      <c r="U36" s="90">
        <f t="shared" si="14"/>
        <v>0.4</v>
      </c>
      <c r="V36" s="90">
        <f t="shared" si="14"/>
        <v>0.3</v>
      </c>
      <c r="W36" s="90">
        <f t="shared" si="14"/>
        <v>0.2</v>
      </c>
      <c r="X36" s="91">
        <f t="shared" si="14"/>
        <v>0.1</v>
      </c>
      <c r="Y36" s="44" t="s">
        <v>28</v>
      </c>
      <c r="Z36" s="45"/>
      <c r="AA36" s="45"/>
      <c r="AB36" s="45"/>
      <c r="AC36" s="45"/>
    </row>
    <row r="37" spans="7:29" x14ac:dyDescent="0.25">
      <c r="G37" s="55">
        <v>6</v>
      </c>
      <c r="H37" s="57" t="s">
        <v>27</v>
      </c>
      <c r="I37" s="33">
        <v>1</v>
      </c>
      <c r="J37" s="33">
        <v>2</v>
      </c>
      <c r="K37" s="33">
        <v>3</v>
      </c>
      <c r="L37" s="33">
        <v>4</v>
      </c>
      <c r="M37" s="33">
        <v>5</v>
      </c>
      <c r="N37" s="33">
        <v>6</v>
      </c>
      <c r="O37" s="46"/>
      <c r="P37" s="46"/>
      <c r="Q37" s="46"/>
      <c r="T37" s="57" t="s">
        <v>27</v>
      </c>
      <c r="U37" s="62">
        <f t="shared" si="14"/>
        <v>0.2857142857142857</v>
      </c>
      <c r="V37" s="62">
        <f t="shared" si="14"/>
        <v>0.23809523809523808</v>
      </c>
      <c r="W37" s="62">
        <f t="shared" si="14"/>
        <v>0.19047619047619047</v>
      </c>
      <c r="X37" s="62">
        <f t="shared" si="14"/>
        <v>0.14285714285714285</v>
      </c>
      <c r="Y37" s="84">
        <f t="shared" ref="Y37:Y41" si="15">($G37+1-M37)/($G37*($G37+1)/2)</f>
        <v>9.5238095238095233E-2</v>
      </c>
      <c r="Z37" s="84">
        <f t="shared" ref="Z37:Z42" si="16">($G37+1-N37)/($G37*($G37+1)/2)</f>
        <v>4.7619047619047616E-2</v>
      </c>
      <c r="AA37" s="46"/>
      <c r="AB37" s="46"/>
      <c r="AC37" s="46"/>
    </row>
    <row r="38" spans="7:29" x14ac:dyDescent="0.25">
      <c r="G38" s="47">
        <v>5</v>
      </c>
      <c r="H38" s="47" t="s">
        <v>29</v>
      </c>
      <c r="I38" s="48" t="s">
        <v>28</v>
      </c>
      <c r="J38" s="29">
        <v>1</v>
      </c>
      <c r="K38" s="29">
        <v>2</v>
      </c>
      <c r="L38" s="29">
        <v>3</v>
      </c>
      <c r="M38" s="29">
        <v>4</v>
      </c>
      <c r="N38" s="29">
        <v>5</v>
      </c>
      <c r="O38" s="49"/>
      <c r="P38" s="49"/>
      <c r="Q38" s="49"/>
      <c r="T38" s="47" t="s">
        <v>29</v>
      </c>
      <c r="U38" s="48" t="s">
        <v>28</v>
      </c>
      <c r="V38" s="62">
        <f t="shared" si="14"/>
        <v>0.33333333333333331</v>
      </c>
      <c r="W38" s="62">
        <f t="shared" si="14"/>
        <v>0.26666666666666666</v>
      </c>
      <c r="X38" s="62">
        <f t="shared" si="14"/>
        <v>0.2</v>
      </c>
      <c r="Y38" s="62">
        <f t="shared" si="15"/>
        <v>0.13333333333333333</v>
      </c>
      <c r="Z38" s="84">
        <f t="shared" si="16"/>
        <v>6.6666666666666666E-2</v>
      </c>
      <c r="AA38" s="49"/>
      <c r="AB38" s="49"/>
      <c r="AC38" s="49"/>
    </row>
    <row r="39" spans="7:29" x14ac:dyDescent="0.25">
      <c r="G39" s="47">
        <v>5</v>
      </c>
      <c r="H39" s="47" t="s">
        <v>29</v>
      </c>
      <c r="I39" s="29">
        <v>1</v>
      </c>
      <c r="J39" s="48" t="s">
        <v>28</v>
      </c>
      <c r="K39" s="29">
        <v>2</v>
      </c>
      <c r="L39" s="29">
        <v>3</v>
      </c>
      <c r="M39" s="29">
        <v>4</v>
      </c>
      <c r="N39" s="29">
        <v>5</v>
      </c>
      <c r="O39" s="49"/>
      <c r="P39" s="49"/>
      <c r="Q39" s="49"/>
      <c r="T39" s="47" t="s">
        <v>29</v>
      </c>
      <c r="U39" s="62">
        <f t="shared" ref="U39:U44" si="17">($G39+1-I39)/($G39*($G39+1)/2)</f>
        <v>0.33333333333333331</v>
      </c>
      <c r="V39" s="48" t="s">
        <v>28</v>
      </c>
      <c r="W39" s="62">
        <f t="shared" si="14"/>
        <v>0.26666666666666666</v>
      </c>
      <c r="X39" s="62">
        <f t="shared" si="14"/>
        <v>0.2</v>
      </c>
      <c r="Y39" s="62">
        <f t="shared" si="15"/>
        <v>0.13333333333333333</v>
      </c>
      <c r="Z39" s="84">
        <f t="shared" si="16"/>
        <v>6.6666666666666666E-2</v>
      </c>
      <c r="AA39" s="49"/>
      <c r="AB39" s="49"/>
      <c r="AC39" s="49"/>
    </row>
    <row r="40" spans="7:29" x14ac:dyDescent="0.25">
      <c r="G40" s="47">
        <v>5</v>
      </c>
      <c r="H40" s="47" t="s">
        <v>29</v>
      </c>
      <c r="I40" s="29">
        <v>1</v>
      </c>
      <c r="J40" s="29">
        <v>2</v>
      </c>
      <c r="K40" s="48" t="s">
        <v>28</v>
      </c>
      <c r="L40" s="29">
        <v>3</v>
      </c>
      <c r="M40" s="29">
        <v>4</v>
      </c>
      <c r="N40" s="29">
        <v>5</v>
      </c>
      <c r="O40" s="49"/>
      <c r="P40" s="49"/>
      <c r="Q40" s="49"/>
      <c r="T40" s="47" t="s">
        <v>29</v>
      </c>
      <c r="U40" s="62">
        <f t="shared" si="17"/>
        <v>0.33333333333333331</v>
      </c>
      <c r="V40" s="62">
        <f t="shared" ref="V40:W46" si="18">($G40+1-J40)/($G40*($G40+1)/2)</f>
        <v>0.26666666666666666</v>
      </c>
      <c r="W40" s="48" t="s">
        <v>28</v>
      </c>
      <c r="X40" s="62">
        <f t="shared" si="14"/>
        <v>0.2</v>
      </c>
      <c r="Y40" s="62">
        <f t="shared" si="15"/>
        <v>0.13333333333333333</v>
      </c>
      <c r="Z40" s="84">
        <f t="shared" si="16"/>
        <v>6.6666666666666666E-2</v>
      </c>
      <c r="AA40" s="49"/>
      <c r="AB40" s="49"/>
      <c r="AC40" s="49"/>
    </row>
    <row r="41" spans="7:29" x14ac:dyDescent="0.25">
      <c r="G41" s="47">
        <v>5</v>
      </c>
      <c r="H41" s="47" t="s">
        <v>29</v>
      </c>
      <c r="I41" s="29">
        <v>1</v>
      </c>
      <c r="J41" s="29">
        <v>2</v>
      </c>
      <c r="K41" s="29">
        <v>3</v>
      </c>
      <c r="L41" s="48" t="s">
        <v>28</v>
      </c>
      <c r="M41" s="29">
        <v>4</v>
      </c>
      <c r="N41" s="29">
        <v>5</v>
      </c>
      <c r="O41" s="49"/>
      <c r="P41" s="49"/>
      <c r="Q41" s="49"/>
      <c r="T41" s="47" t="s">
        <v>29</v>
      </c>
      <c r="U41" s="62">
        <f t="shared" si="17"/>
        <v>0.33333333333333331</v>
      </c>
      <c r="V41" s="62">
        <f t="shared" si="18"/>
        <v>0.26666666666666666</v>
      </c>
      <c r="W41" s="62">
        <f t="shared" si="18"/>
        <v>0.2</v>
      </c>
      <c r="X41" s="48" t="s">
        <v>28</v>
      </c>
      <c r="Y41" s="62">
        <f t="shared" si="15"/>
        <v>0.13333333333333333</v>
      </c>
      <c r="Z41" s="84">
        <f t="shared" si="16"/>
        <v>6.6666666666666666E-2</v>
      </c>
      <c r="AA41" s="49"/>
      <c r="AB41" s="49"/>
      <c r="AC41" s="49"/>
    </row>
    <row r="42" spans="7:29" x14ac:dyDescent="0.25">
      <c r="G42" s="47">
        <v>5</v>
      </c>
      <c r="H42" s="47" t="s">
        <v>29</v>
      </c>
      <c r="I42" s="29">
        <v>1</v>
      </c>
      <c r="J42" s="29">
        <v>2</v>
      </c>
      <c r="K42" s="29">
        <v>3</v>
      </c>
      <c r="L42" s="29">
        <v>4</v>
      </c>
      <c r="M42" s="48" t="s">
        <v>28</v>
      </c>
      <c r="N42" s="29">
        <v>5</v>
      </c>
      <c r="O42" s="49"/>
      <c r="P42" s="49"/>
      <c r="Q42" s="49"/>
      <c r="T42" s="47" t="s">
        <v>29</v>
      </c>
      <c r="U42" s="62">
        <f t="shared" si="17"/>
        <v>0.33333333333333331</v>
      </c>
      <c r="V42" s="62">
        <f t="shared" si="18"/>
        <v>0.26666666666666666</v>
      </c>
      <c r="W42" s="62">
        <f t="shared" si="18"/>
        <v>0.2</v>
      </c>
      <c r="X42" s="62">
        <f t="shared" ref="X42:Y48" si="19">($G42+1-L42)/($G42*($G42+1)/2)</f>
        <v>0.13333333333333333</v>
      </c>
      <c r="Y42" s="48" t="s">
        <v>28</v>
      </c>
      <c r="Z42" s="84">
        <f t="shared" si="16"/>
        <v>6.6666666666666666E-2</v>
      </c>
      <c r="AA42" s="49"/>
      <c r="AB42" s="49"/>
      <c r="AC42" s="49"/>
    </row>
    <row r="43" spans="7:29" ht="17.25" thickBot="1" x14ac:dyDescent="0.3">
      <c r="G43" s="56">
        <v>5</v>
      </c>
      <c r="H43" s="50" t="s">
        <v>29</v>
      </c>
      <c r="I43" s="33">
        <v>1</v>
      </c>
      <c r="J43" s="33">
        <v>2</v>
      </c>
      <c r="K43" s="33">
        <v>3</v>
      </c>
      <c r="L43" s="33">
        <v>4</v>
      </c>
      <c r="M43" s="37">
        <v>5</v>
      </c>
      <c r="N43" s="44" t="s">
        <v>28</v>
      </c>
      <c r="O43" s="52"/>
      <c r="P43" s="52"/>
      <c r="Q43" s="52"/>
      <c r="T43" s="63" t="s">
        <v>29</v>
      </c>
      <c r="U43" s="64">
        <f t="shared" si="17"/>
        <v>0.33333333333333331</v>
      </c>
      <c r="V43" s="64">
        <f t="shared" si="18"/>
        <v>0.26666666666666666</v>
      </c>
      <c r="W43" s="64">
        <f t="shared" si="18"/>
        <v>0.2</v>
      </c>
      <c r="X43" s="64">
        <f t="shared" si="19"/>
        <v>0.13333333333333333</v>
      </c>
      <c r="Y43" s="85">
        <f t="shared" si="19"/>
        <v>6.6666666666666666E-2</v>
      </c>
      <c r="Z43" s="44" t="s">
        <v>28</v>
      </c>
      <c r="AA43" s="45"/>
      <c r="AB43" s="45"/>
      <c r="AC43" s="52"/>
    </row>
    <row r="44" spans="7:29" x14ac:dyDescent="0.25">
      <c r="G44" s="40">
        <v>7</v>
      </c>
      <c r="H44" s="41" t="s">
        <v>27</v>
      </c>
      <c r="I44" s="40">
        <v>1</v>
      </c>
      <c r="J44" s="40">
        <v>2</v>
      </c>
      <c r="K44" s="40">
        <v>3</v>
      </c>
      <c r="L44" s="40">
        <v>4</v>
      </c>
      <c r="M44" s="40">
        <v>5</v>
      </c>
      <c r="N44" s="40">
        <v>6</v>
      </c>
      <c r="O44" s="40">
        <v>7</v>
      </c>
      <c r="P44" s="42"/>
      <c r="Q44" s="42"/>
      <c r="T44" s="41" t="s">
        <v>27</v>
      </c>
      <c r="U44" s="86">
        <f t="shared" si="17"/>
        <v>0.25</v>
      </c>
      <c r="V44" s="86">
        <f t="shared" si="18"/>
        <v>0.21428571428571427</v>
      </c>
      <c r="W44" s="86">
        <f t="shared" si="18"/>
        <v>0.17857142857142858</v>
      </c>
      <c r="X44" s="86">
        <f t="shared" si="19"/>
        <v>0.14285714285714285</v>
      </c>
      <c r="Y44" s="86">
        <f t="shared" si="19"/>
        <v>0.10714285714285714</v>
      </c>
      <c r="Z44" s="89">
        <f t="shared" ref="Z44:Z49" si="20">($G44+1-N44)/($G44*($G44+1)/2)</f>
        <v>7.1428571428571425E-2</v>
      </c>
      <c r="AA44" s="89">
        <f t="shared" ref="AA44:AA50" si="21">($G44+1-O44)/($G44*($G44+1)/2)</f>
        <v>3.5714285714285712E-2</v>
      </c>
      <c r="AB44" s="46"/>
      <c r="AC44" s="42"/>
    </row>
    <row r="45" spans="7:29" x14ac:dyDescent="0.25">
      <c r="G45" s="53">
        <v>6</v>
      </c>
      <c r="H45" s="53" t="s">
        <v>29</v>
      </c>
      <c r="I45" s="48" t="s">
        <v>28</v>
      </c>
      <c r="J45" s="53">
        <v>1</v>
      </c>
      <c r="K45" s="53">
        <v>2</v>
      </c>
      <c r="L45" s="53">
        <v>3</v>
      </c>
      <c r="M45" s="53">
        <v>4</v>
      </c>
      <c r="N45" s="53">
        <v>5</v>
      </c>
      <c r="O45" s="53">
        <v>6</v>
      </c>
      <c r="P45" s="49"/>
      <c r="Q45" s="49"/>
      <c r="T45" s="53" t="s">
        <v>29</v>
      </c>
      <c r="U45" s="48" t="s">
        <v>28</v>
      </c>
      <c r="V45" s="86">
        <f t="shared" si="18"/>
        <v>0.2857142857142857</v>
      </c>
      <c r="W45" s="86">
        <f t="shared" si="18"/>
        <v>0.23809523809523808</v>
      </c>
      <c r="X45" s="86">
        <f t="shared" si="19"/>
        <v>0.19047619047619047</v>
      </c>
      <c r="Y45" s="86">
        <f t="shared" si="19"/>
        <v>0.14285714285714285</v>
      </c>
      <c r="Z45" s="89">
        <f t="shared" si="20"/>
        <v>9.5238095238095233E-2</v>
      </c>
      <c r="AA45" s="89">
        <f t="shared" si="21"/>
        <v>4.7619047619047616E-2</v>
      </c>
      <c r="AB45" s="49"/>
      <c r="AC45" s="49"/>
    </row>
    <row r="46" spans="7:29" x14ac:dyDescent="0.25">
      <c r="G46" s="53">
        <v>6</v>
      </c>
      <c r="H46" s="53" t="s">
        <v>29</v>
      </c>
      <c r="I46" s="53">
        <v>1</v>
      </c>
      <c r="J46" s="48" t="s">
        <v>28</v>
      </c>
      <c r="K46" s="53">
        <v>2</v>
      </c>
      <c r="L46" s="53">
        <v>3</v>
      </c>
      <c r="M46" s="53">
        <v>4</v>
      </c>
      <c r="N46" s="53">
        <v>5</v>
      </c>
      <c r="O46" s="53">
        <v>6</v>
      </c>
      <c r="P46" s="49"/>
      <c r="Q46" s="49"/>
      <c r="T46" s="53" t="s">
        <v>29</v>
      </c>
      <c r="U46" s="86">
        <f t="shared" ref="U46:U52" si="22">($G46+1-I46)/($G46*($G46+1)/2)</f>
        <v>0.2857142857142857</v>
      </c>
      <c r="V46" s="48" t="s">
        <v>28</v>
      </c>
      <c r="W46" s="86">
        <f t="shared" si="18"/>
        <v>0.23809523809523808</v>
      </c>
      <c r="X46" s="86">
        <f t="shared" si="19"/>
        <v>0.19047619047619047</v>
      </c>
      <c r="Y46" s="86">
        <f t="shared" si="19"/>
        <v>0.14285714285714285</v>
      </c>
      <c r="Z46" s="89">
        <f t="shared" si="20"/>
        <v>9.5238095238095233E-2</v>
      </c>
      <c r="AA46" s="89">
        <f t="shared" si="21"/>
        <v>4.7619047619047616E-2</v>
      </c>
      <c r="AB46" s="49"/>
      <c r="AC46" s="49"/>
    </row>
    <row r="47" spans="7:29" x14ac:dyDescent="0.25">
      <c r="G47" s="53">
        <v>6</v>
      </c>
      <c r="H47" s="53" t="s">
        <v>29</v>
      </c>
      <c r="I47" s="53">
        <v>1</v>
      </c>
      <c r="J47" s="53">
        <v>2</v>
      </c>
      <c r="K47" s="48" t="s">
        <v>28</v>
      </c>
      <c r="L47" s="53">
        <v>3</v>
      </c>
      <c r="M47" s="53">
        <v>4</v>
      </c>
      <c r="N47" s="53">
        <v>5</v>
      </c>
      <c r="O47" s="53">
        <v>6</v>
      </c>
      <c r="P47" s="49"/>
      <c r="Q47" s="49"/>
      <c r="T47" s="53" t="s">
        <v>29</v>
      </c>
      <c r="U47" s="86">
        <f t="shared" si="22"/>
        <v>0.2857142857142857</v>
      </c>
      <c r="V47" s="86">
        <f t="shared" ref="V47:W53" si="23">($G47+1-J47)/($G47*($G47+1)/2)</f>
        <v>0.23809523809523808</v>
      </c>
      <c r="W47" s="48" t="s">
        <v>28</v>
      </c>
      <c r="X47" s="86">
        <f t="shared" si="19"/>
        <v>0.19047619047619047</v>
      </c>
      <c r="Y47" s="86">
        <f t="shared" si="19"/>
        <v>0.14285714285714285</v>
      </c>
      <c r="Z47" s="89">
        <f t="shared" si="20"/>
        <v>9.5238095238095233E-2</v>
      </c>
      <c r="AA47" s="89">
        <f t="shared" si="21"/>
        <v>4.7619047619047616E-2</v>
      </c>
      <c r="AB47" s="49"/>
      <c r="AC47" s="49"/>
    </row>
    <row r="48" spans="7:29" x14ac:dyDescent="0.25">
      <c r="G48" s="53">
        <v>6</v>
      </c>
      <c r="H48" s="53" t="s">
        <v>29</v>
      </c>
      <c r="I48" s="53">
        <v>1</v>
      </c>
      <c r="J48" s="53">
        <v>2</v>
      </c>
      <c r="K48" s="53">
        <v>3</v>
      </c>
      <c r="L48" s="48" t="s">
        <v>28</v>
      </c>
      <c r="M48" s="53">
        <v>4</v>
      </c>
      <c r="N48" s="53">
        <v>5</v>
      </c>
      <c r="O48" s="53">
        <v>6</v>
      </c>
      <c r="P48" s="49"/>
      <c r="Q48" s="49"/>
      <c r="T48" s="53" t="s">
        <v>29</v>
      </c>
      <c r="U48" s="86">
        <f t="shared" si="22"/>
        <v>0.2857142857142857</v>
      </c>
      <c r="V48" s="86">
        <f t="shared" si="23"/>
        <v>0.23809523809523808</v>
      </c>
      <c r="W48" s="86">
        <f t="shared" si="23"/>
        <v>0.19047619047619047</v>
      </c>
      <c r="X48" s="48" t="s">
        <v>28</v>
      </c>
      <c r="Y48" s="86">
        <f t="shared" si="19"/>
        <v>0.14285714285714285</v>
      </c>
      <c r="Z48" s="89">
        <f t="shared" si="20"/>
        <v>9.5238095238095233E-2</v>
      </c>
      <c r="AA48" s="89">
        <f t="shared" si="21"/>
        <v>4.7619047619047616E-2</v>
      </c>
      <c r="AB48" s="49"/>
      <c r="AC48" s="49"/>
    </row>
    <row r="49" spans="7:29" x14ac:dyDescent="0.25">
      <c r="G49" s="53">
        <v>6</v>
      </c>
      <c r="H49" s="53" t="s">
        <v>29</v>
      </c>
      <c r="I49" s="53">
        <v>1</v>
      </c>
      <c r="J49" s="53">
        <v>2</v>
      </c>
      <c r="K49" s="53">
        <v>3</v>
      </c>
      <c r="L49" s="53">
        <v>4</v>
      </c>
      <c r="M49" s="48" t="s">
        <v>28</v>
      </c>
      <c r="N49" s="53">
        <v>5</v>
      </c>
      <c r="O49" s="53">
        <v>6</v>
      </c>
      <c r="P49" s="49"/>
      <c r="Q49" s="49"/>
      <c r="T49" s="53" t="s">
        <v>29</v>
      </c>
      <c r="U49" s="86">
        <f t="shared" si="22"/>
        <v>0.2857142857142857</v>
      </c>
      <c r="V49" s="86">
        <f t="shared" si="23"/>
        <v>0.23809523809523808</v>
      </c>
      <c r="W49" s="86">
        <f t="shared" ref="W49:W54" si="24">($G49+1-K49)/($G49*($G49+1)/2)</f>
        <v>0.19047619047619047</v>
      </c>
      <c r="X49" s="86">
        <f t="shared" ref="X49:X55" si="25">($G49+1-L49)/($G49*($G49+1)/2)</f>
        <v>0.14285714285714285</v>
      </c>
      <c r="Y49" s="48" t="s">
        <v>28</v>
      </c>
      <c r="Z49" s="89">
        <f t="shared" si="20"/>
        <v>9.5238095238095233E-2</v>
      </c>
      <c r="AA49" s="89">
        <f t="shared" si="21"/>
        <v>4.7619047619047616E-2</v>
      </c>
      <c r="AB49" s="49"/>
      <c r="AC49" s="49"/>
    </row>
    <row r="50" spans="7:29" x14ac:dyDescent="0.25">
      <c r="G50" s="53">
        <v>6</v>
      </c>
      <c r="H50" s="53" t="s">
        <v>29</v>
      </c>
      <c r="I50" s="53">
        <v>1</v>
      </c>
      <c r="J50" s="53">
        <v>2</v>
      </c>
      <c r="K50" s="53">
        <v>3</v>
      </c>
      <c r="L50" s="53">
        <v>4</v>
      </c>
      <c r="M50" s="53">
        <v>5</v>
      </c>
      <c r="N50" s="48" t="s">
        <v>28</v>
      </c>
      <c r="O50" s="53">
        <v>6</v>
      </c>
      <c r="P50" s="49"/>
      <c r="Q50" s="49"/>
      <c r="T50" s="53" t="s">
        <v>29</v>
      </c>
      <c r="U50" s="86">
        <f t="shared" si="22"/>
        <v>0.2857142857142857</v>
      </c>
      <c r="V50" s="86">
        <f t="shared" si="23"/>
        <v>0.23809523809523808</v>
      </c>
      <c r="W50" s="86">
        <f t="shared" si="24"/>
        <v>0.19047619047619047</v>
      </c>
      <c r="X50" s="86">
        <f t="shared" si="25"/>
        <v>0.14285714285714285</v>
      </c>
      <c r="Y50" s="89">
        <f t="shared" ref="Y50:Y56" si="26">($G50+1-M50)/($G50*($G50+1)/2)</f>
        <v>9.5238095238095233E-2</v>
      </c>
      <c r="Z50" s="48" t="s">
        <v>28</v>
      </c>
      <c r="AA50" s="89">
        <f t="shared" si="21"/>
        <v>4.7619047619047616E-2</v>
      </c>
      <c r="AB50" s="49"/>
      <c r="AC50" s="49"/>
    </row>
    <row r="51" spans="7:29" ht="17.25" thickBot="1" x14ac:dyDescent="0.3">
      <c r="G51" s="43">
        <v>6</v>
      </c>
      <c r="H51" s="43" t="s">
        <v>29</v>
      </c>
      <c r="I51" s="43">
        <v>1</v>
      </c>
      <c r="J51" s="43">
        <v>2</v>
      </c>
      <c r="K51" s="43">
        <v>3</v>
      </c>
      <c r="L51" s="43">
        <v>4</v>
      </c>
      <c r="M51" s="43">
        <v>5</v>
      </c>
      <c r="N51" s="43">
        <v>6</v>
      </c>
      <c r="O51" s="44" t="s">
        <v>28</v>
      </c>
      <c r="P51" s="45"/>
      <c r="Q51" s="45"/>
      <c r="T51" s="43" t="s">
        <v>29</v>
      </c>
      <c r="U51" s="90">
        <f t="shared" si="22"/>
        <v>0.2857142857142857</v>
      </c>
      <c r="V51" s="90">
        <f t="shared" si="23"/>
        <v>0.23809523809523808</v>
      </c>
      <c r="W51" s="90">
        <f t="shared" si="24"/>
        <v>0.19047619047619047</v>
      </c>
      <c r="X51" s="90">
        <f t="shared" si="25"/>
        <v>0.14285714285714285</v>
      </c>
      <c r="Y51" s="91">
        <f t="shared" si="26"/>
        <v>9.5238095238095233E-2</v>
      </c>
      <c r="Z51" s="91">
        <f t="shared" ref="Z51:Z57" si="27">($G51+1-N51)/($G51*($G51+1)/2)</f>
        <v>4.7619047619047616E-2</v>
      </c>
      <c r="AA51" s="44" t="s">
        <v>28</v>
      </c>
      <c r="AB51" s="45"/>
      <c r="AC51" s="45"/>
    </row>
    <row r="52" spans="7:29" x14ac:dyDescent="0.25">
      <c r="G52" s="55">
        <v>8</v>
      </c>
      <c r="H52" s="41" t="s">
        <v>27</v>
      </c>
      <c r="I52" s="33">
        <v>1</v>
      </c>
      <c r="J52" s="33">
        <v>2</v>
      </c>
      <c r="K52" s="33">
        <v>3</v>
      </c>
      <c r="L52" s="33">
        <v>4</v>
      </c>
      <c r="M52" s="33">
        <v>5</v>
      </c>
      <c r="N52" s="33">
        <v>6</v>
      </c>
      <c r="O52" s="33">
        <v>7</v>
      </c>
      <c r="P52" s="33">
        <v>8</v>
      </c>
      <c r="Q52" s="46"/>
      <c r="T52" s="41" t="s">
        <v>27</v>
      </c>
      <c r="U52" s="62">
        <f t="shared" si="22"/>
        <v>0.22222222222222221</v>
      </c>
      <c r="V52" s="62">
        <f t="shared" si="23"/>
        <v>0.19444444444444445</v>
      </c>
      <c r="W52" s="62">
        <f t="shared" si="24"/>
        <v>0.16666666666666666</v>
      </c>
      <c r="X52" s="62">
        <f t="shared" si="25"/>
        <v>0.1388888888888889</v>
      </c>
      <c r="Y52" s="62">
        <f t="shared" si="26"/>
        <v>0.1111111111111111</v>
      </c>
      <c r="Z52" s="84">
        <f t="shared" si="27"/>
        <v>8.3333333333333329E-2</v>
      </c>
      <c r="AA52" s="84">
        <f t="shared" ref="AA52:AA58" si="28">($G52+1-O52)/($G52*($G52+1)/2)</f>
        <v>5.5555555555555552E-2</v>
      </c>
      <c r="AB52" s="84">
        <f t="shared" ref="AB52:AB59" si="29">($G52+1-P52)/($G52*($G52+1)/2)</f>
        <v>2.7777777777777776E-2</v>
      </c>
      <c r="AC52" s="46"/>
    </row>
    <row r="53" spans="7:29" x14ac:dyDescent="0.25">
      <c r="G53" s="47">
        <v>7</v>
      </c>
      <c r="H53" s="47" t="s">
        <v>29</v>
      </c>
      <c r="I53" s="48" t="s">
        <v>28</v>
      </c>
      <c r="J53" s="29">
        <v>1</v>
      </c>
      <c r="K53" s="29">
        <v>2</v>
      </c>
      <c r="L53" s="29">
        <v>3</v>
      </c>
      <c r="M53" s="29">
        <v>4</v>
      </c>
      <c r="N53" s="29">
        <v>5</v>
      </c>
      <c r="O53" s="29">
        <v>6</v>
      </c>
      <c r="P53" s="29">
        <v>7</v>
      </c>
      <c r="Q53" s="49"/>
      <c r="T53" s="47" t="s">
        <v>29</v>
      </c>
      <c r="U53" s="48" t="s">
        <v>28</v>
      </c>
      <c r="V53" s="62">
        <f t="shared" si="23"/>
        <v>0.25</v>
      </c>
      <c r="W53" s="62">
        <f t="shared" si="24"/>
        <v>0.21428571428571427</v>
      </c>
      <c r="X53" s="62">
        <f t="shared" si="25"/>
        <v>0.17857142857142858</v>
      </c>
      <c r="Y53" s="62">
        <f t="shared" si="26"/>
        <v>0.14285714285714285</v>
      </c>
      <c r="Z53" s="62">
        <f t="shared" si="27"/>
        <v>0.10714285714285714</v>
      </c>
      <c r="AA53" s="84">
        <f t="shared" si="28"/>
        <v>7.1428571428571425E-2</v>
      </c>
      <c r="AB53" s="84">
        <f t="shared" si="29"/>
        <v>3.5714285714285712E-2</v>
      </c>
      <c r="AC53" s="49"/>
    </row>
    <row r="54" spans="7:29" x14ac:dyDescent="0.25">
      <c r="G54" s="47">
        <v>7</v>
      </c>
      <c r="H54" s="47" t="s">
        <v>29</v>
      </c>
      <c r="I54" s="29">
        <v>1</v>
      </c>
      <c r="J54" s="48" t="s">
        <v>28</v>
      </c>
      <c r="K54" s="29">
        <v>2</v>
      </c>
      <c r="L54" s="29">
        <v>3</v>
      </c>
      <c r="M54" s="29">
        <v>4</v>
      </c>
      <c r="N54" s="29">
        <v>5</v>
      </c>
      <c r="O54" s="29">
        <v>6</v>
      </c>
      <c r="P54" s="29">
        <v>7</v>
      </c>
      <c r="Q54" s="49"/>
      <c r="T54" s="47" t="s">
        <v>29</v>
      </c>
      <c r="U54" s="62">
        <f t="shared" ref="U54:U61" si="30">($G54+1-I54)/($G54*($G54+1)/2)</f>
        <v>0.25</v>
      </c>
      <c r="V54" s="48" t="s">
        <v>28</v>
      </c>
      <c r="W54" s="62">
        <f t="shared" si="24"/>
        <v>0.21428571428571427</v>
      </c>
      <c r="X54" s="62">
        <f t="shared" si="25"/>
        <v>0.17857142857142858</v>
      </c>
      <c r="Y54" s="62">
        <f t="shared" si="26"/>
        <v>0.14285714285714285</v>
      </c>
      <c r="Z54" s="62">
        <f t="shared" si="27"/>
        <v>0.10714285714285714</v>
      </c>
      <c r="AA54" s="84">
        <f t="shared" si="28"/>
        <v>7.1428571428571425E-2</v>
      </c>
      <c r="AB54" s="84">
        <f t="shared" si="29"/>
        <v>3.5714285714285712E-2</v>
      </c>
      <c r="AC54" s="49"/>
    </row>
    <row r="55" spans="7:29" x14ac:dyDescent="0.25">
      <c r="G55" s="47">
        <v>7</v>
      </c>
      <c r="H55" s="47" t="s">
        <v>29</v>
      </c>
      <c r="I55" s="29">
        <v>1</v>
      </c>
      <c r="J55" s="29">
        <v>2</v>
      </c>
      <c r="K55" s="48" t="s">
        <v>28</v>
      </c>
      <c r="L55" s="29">
        <v>3</v>
      </c>
      <c r="M55" s="29">
        <v>4</v>
      </c>
      <c r="N55" s="29">
        <v>5</v>
      </c>
      <c r="O55" s="29">
        <v>6</v>
      </c>
      <c r="P55" s="29">
        <v>7</v>
      </c>
      <c r="Q55" s="49"/>
      <c r="T55" s="47" t="s">
        <v>29</v>
      </c>
      <c r="U55" s="62">
        <f t="shared" si="30"/>
        <v>0.25</v>
      </c>
      <c r="V55" s="62">
        <f t="shared" ref="V55:W62" si="31">($G55+1-J55)/($G55*($G55+1)/2)</f>
        <v>0.21428571428571427</v>
      </c>
      <c r="W55" s="48" t="s">
        <v>28</v>
      </c>
      <c r="X55" s="62">
        <f t="shared" si="25"/>
        <v>0.17857142857142858</v>
      </c>
      <c r="Y55" s="62">
        <f t="shared" si="26"/>
        <v>0.14285714285714285</v>
      </c>
      <c r="Z55" s="62">
        <f t="shared" si="27"/>
        <v>0.10714285714285714</v>
      </c>
      <c r="AA55" s="84">
        <f t="shared" si="28"/>
        <v>7.1428571428571425E-2</v>
      </c>
      <c r="AB55" s="84">
        <f t="shared" si="29"/>
        <v>3.5714285714285712E-2</v>
      </c>
      <c r="AC55" s="49"/>
    </row>
    <row r="56" spans="7:29" x14ac:dyDescent="0.25">
      <c r="G56" s="47">
        <v>7</v>
      </c>
      <c r="H56" s="47" t="s">
        <v>29</v>
      </c>
      <c r="I56" s="29">
        <v>1</v>
      </c>
      <c r="J56" s="29">
        <v>2</v>
      </c>
      <c r="K56" s="29">
        <v>3</v>
      </c>
      <c r="L56" s="48" t="s">
        <v>28</v>
      </c>
      <c r="M56" s="29">
        <v>4</v>
      </c>
      <c r="N56" s="29">
        <v>5</v>
      </c>
      <c r="O56" s="29">
        <v>6</v>
      </c>
      <c r="P56" s="29">
        <v>7</v>
      </c>
      <c r="Q56" s="49"/>
      <c r="T56" s="47" t="s">
        <v>29</v>
      </c>
      <c r="U56" s="62">
        <f t="shared" si="30"/>
        <v>0.25</v>
      </c>
      <c r="V56" s="62">
        <f t="shared" si="31"/>
        <v>0.21428571428571427</v>
      </c>
      <c r="W56" s="62">
        <f t="shared" si="31"/>
        <v>0.17857142857142858</v>
      </c>
      <c r="X56" s="48" t="s">
        <v>28</v>
      </c>
      <c r="Y56" s="62">
        <f t="shared" si="26"/>
        <v>0.14285714285714285</v>
      </c>
      <c r="Z56" s="62">
        <f t="shared" si="27"/>
        <v>0.10714285714285714</v>
      </c>
      <c r="AA56" s="84">
        <f t="shared" si="28"/>
        <v>7.1428571428571425E-2</v>
      </c>
      <c r="AB56" s="84">
        <f t="shared" si="29"/>
        <v>3.5714285714285712E-2</v>
      </c>
      <c r="AC56" s="49"/>
    </row>
    <row r="57" spans="7:29" x14ac:dyDescent="0.25">
      <c r="G57" s="47">
        <v>7</v>
      </c>
      <c r="H57" s="47" t="s">
        <v>29</v>
      </c>
      <c r="I57" s="29">
        <v>1</v>
      </c>
      <c r="J57" s="29">
        <v>2</v>
      </c>
      <c r="K57" s="29">
        <v>3</v>
      </c>
      <c r="L57" s="29">
        <v>4</v>
      </c>
      <c r="M57" s="48" t="s">
        <v>28</v>
      </c>
      <c r="N57" s="29">
        <v>5</v>
      </c>
      <c r="O57" s="29">
        <v>6</v>
      </c>
      <c r="P57" s="29">
        <v>7</v>
      </c>
      <c r="Q57" s="49"/>
      <c r="T57" s="47" t="s">
        <v>29</v>
      </c>
      <c r="U57" s="62">
        <f t="shared" si="30"/>
        <v>0.25</v>
      </c>
      <c r="V57" s="62">
        <f t="shared" si="31"/>
        <v>0.21428571428571427</v>
      </c>
      <c r="W57" s="62">
        <f t="shared" ref="W57:W63" si="32">($G57+1-K57)/($G57*($G57+1)/2)</f>
        <v>0.17857142857142858</v>
      </c>
      <c r="X57" s="62">
        <f t="shared" ref="X57:X64" si="33">($G57+1-L57)/($G57*($G57+1)/2)</f>
        <v>0.14285714285714285</v>
      </c>
      <c r="Y57" s="48" t="s">
        <v>28</v>
      </c>
      <c r="Z57" s="62">
        <f t="shared" si="27"/>
        <v>0.10714285714285714</v>
      </c>
      <c r="AA57" s="84">
        <f t="shared" si="28"/>
        <v>7.1428571428571425E-2</v>
      </c>
      <c r="AB57" s="84">
        <f t="shared" si="29"/>
        <v>3.5714285714285712E-2</v>
      </c>
      <c r="AC57" s="49"/>
    </row>
    <row r="58" spans="7:29" x14ac:dyDescent="0.25">
      <c r="G58" s="47">
        <v>7</v>
      </c>
      <c r="H58" s="47" t="s">
        <v>29</v>
      </c>
      <c r="I58" s="29">
        <v>1</v>
      </c>
      <c r="J58" s="29">
        <v>2</v>
      </c>
      <c r="K58" s="29">
        <v>3</v>
      </c>
      <c r="L58" s="29">
        <v>4</v>
      </c>
      <c r="M58" s="29">
        <v>5</v>
      </c>
      <c r="N58" s="48" t="s">
        <v>28</v>
      </c>
      <c r="O58" s="29">
        <v>6</v>
      </c>
      <c r="P58" s="29">
        <v>7</v>
      </c>
      <c r="Q58" s="49"/>
      <c r="T58" s="47" t="s">
        <v>29</v>
      </c>
      <c r="U58" s="62">
        <f t="shared" si="30"/>
        <v>0.25</v>
      </c>
      <c r="V58" s="62">
        <f t="shared" si="31"/>
        <v>0.21428571428571427</v>
      </c>
      <c r="W58" s="62">
        <f t="shared" si="32"/>
        <v>0.17857142857142858</v>
      </c>
      <c r="X58" s="62">
        <f t="shared" si="33"/>
        <v>0.14285714285714285</v>
      </c>
      <c r="Y58" s="62">
        <f t="shared" ref="Y58:Y65" si="34">($G58+1-M58)/($G58*($G58+1)/2)</f>
        <v>0.10714285714285714</v>
      </c>
      <c r="Z58" s="48" t="s">
        <v>28</v>
      </c>
      <c r="AA58" s="84">
        <f t="shared" si="28"/>
        <v>7.1428571428571425E-2</v>
      </c>
      <c r="AB58" s="84">
        <f t="shared" si="29"/>
        <v>3.5714285714285712E-2</v>
      </c>
      <c r="AC58" s="49"/>
    </row>
    <row r="59" spans="7:29" x14ac:dyDescent="0.25">
      <c r="G59" s="47">
        <v>7</v>
      </c>
      <c r="H59" s="47" t="s">
        <v>29</v>
      </c>
      <c r="I59" s="29">
        <v>1</v>
      </c>
      <c r="J59" s="29">
        <v>2</v>
      </c>
      <c r="K59" s="29">
        <v>3</v>
      </c>
      <c r="L59" s="29">
        <v>4</v>
      </c>
      <c r="M59" s="29">
        <v>5</v>
      </c>
      <c r="N59" s="29">
        <v>6</v>
      </c>
      <c r="O59" s="48" t="s">
        <v>28</v>
      </c>
      <c r="P59" s="29">
        <v>7</v>
      </c>
      <c r="Q59" s="49"/>
      <c r="T59" s="47" t="s">
        <v>29</v>
      </c>
      <c r="U59" s="62">
        <f t="shared" si="30"/>
        <v>0.25</v>
      </c>
      <c r="V59" s="62">
        <f t="shared" si="31"/>
        <v>0.21428571428571427</v>
      </c>
      <c r="W59" s="62">
        <f t="shared" si="32"/>
        <v>0.17857142857142858</v>
      </c>
      <c r="X59" s="62">
        <f t="shared" si="33"/>
        <v>0.14285714285714285</v>
      </c>
      <c r="Y59" s="62">
        <f t="shared" si="34"/>
        <v>0.10714285714285714</v>
      </c>
      <c r="Z59" s="84">
        <f t="shared" ref="Z59:Z66" si="35">($G59+1-N59)/($G59*($G59+1)/2)</f>
        <v>7.1428571428571425E-2</v>
      </c>
      <c r="AA59" s="48" t="s">
        <v>28</v>
      </c>
      <c r="AB59" s="84">
        <f t="shared" si="29"/>
        <v>3.5714285714285712E-2</v>
      </c>
      <c r="AC59" s="49"/>
    </row>
    <row r="60" spans="7:29" ht="17.25" thickBot="1" x14ac:dyDescent="0.3">
      <c r="G60" s="56">
        <v>7</v>
      </c>
      <c r="H60" s="50" t="s">
        <v>29</v>
      </c>
      <c r="I60" s="33">
        <v>1</v>
      </c>
      <c r="J60" s="33">
        <v>2</v>
      </c>
      <c r="K60" s="33">
        <v>3</v>
      </c>
      <c r="L60" s="33">
        <v>4</v>
      </c>
      <c r="M60" s="33">
        <v>5</v>
      </c>
      <c r="N60" s="33">
        <v>6</v>
      </c>
      <c r="O60" s="37">
        <v>7</v>
      </c>
      <c r="P60" s="44" t="s">
        <v>28</v>
      </c>
      <c r="Q60" s="52"/>
      <c r="T60" s="63" t="s">
        <v>29</v>
      </c>
      <c r="U60" s="64">
        <f t="shared" si="30"/>
        <v>0.25</v>
      </c>
      <c r="V60" s="64">
        <f t="shared" si="31"/>
        <v>0.21428571428571427</v>
      </c>
      <c r="W60" s="64">
        <f t="shared" si="32"/>
        <v>0.17857142857142858</v>
      </c>
      <c r="X60" s="64">
        <f t="shared" si="33"/>
        <v>0.14285714285714285</v>
      </c>
      <c r="Y60" s="64">
        <f t="shared" si="34"/>
        <v>0.10714285714285714</v>
      </c>
      <c r="Z60" s="85">
        <f t="shared" si="35"/>
        <v>7.1428571428571425E-2</v>
      </c>
      <c r="AA60" s="85">
        <f t="shared" ref="AA60:AA67" si="36">($G60+1-O60)/($G60*($G60+1)/2)</f>
        <v>3.5714285714285712E-2</v>
      </c>
      <c r="AB60" s="44" t="s">
        <v>28</v>
      </c>
      <c r="AC60" s="45"/>
    </row>
    <row r="61" spans="7:29" x14ac:dyDescent="0.25">
      <c r="G61" s="40">
        <v>9</v>
      </c>
      <c r="H61" s="41" t="s">
        <v>27</v>
      </c>
      <c r="I61" s="40">
        <v>1</v>
      </c>
      <c r="J61" s="40">
        <v>2</v>
      </c>
      <c r="K61" s="40">
        <v>3</v>
      </c>
      <c r="L61" s="40">
        <v>4</v>
      </c>
      <c r="M61" s="40">
        <v>5</v>
      </c>
      <c r="N61" s="40">
        <v>6</v>
      </c>
      <c r="O61" s="40">
        <v>7</v>
      </c>
      <c r="P61" s="40">
        <v>8</v>
      </c>
      <c r="Q61" s="40">
        <v>9</v>
      </c>
      <c r="T61" s="41" t="s">
        <v>27</v>
      </c>
      <c r="U61" s="86">
        <f t="shared" si="30"/>
        <v>0.2</v>
      </c>
      <c r="V61" s="86">
        <f t="shared" si="31"/>
        <v>0.17777777777777778</v>
      </c>
      <c r="W61" s="86">
        <f t="shared" si="32"/>
        <v>0.15555555555555556</v>
      </c>
      <c r="X61" s="86">
        <f t="shared" si="33"/>
        <v>0.13333333333333333</v>
      </c>
      <c r="Y61" s="86">
        <f t="shared" si="34"/>
        <v>0.1111111111111111</v>
      </c>
      <c r="Z61" s="89">
        <f t="shared" si="35"/>
        <v>8.8888888888888892E-2</v>
      </c>
      <c r="AA61" s="89">
        <f t="shared" si="36"/>
        <v>6.6666666666666666E-2</v>
      </c>
      <c r="AB61" s="89">
        <f t="shared" ref="AB61:AB68" si="37">($G61+1-P61)/($G61*($G61+1)/2)</f>
        <v>4.4444444444444446E-2</v>
      </c>
      <c r="AC61" s="89">
        <f t="shared" ref="AC61:AC69" si="38">($G61+1-Q61)/($G61*($G61+1)/2)</f>
        <v>2.2222222222222223E-2</v>
      </c>
    </row>
    <row r="62" spans="7:29" x14ac:dyDescent="0.25">
      <c r="G62" s="53">
        <v>8</v>
      </c>
      <c r="H62" s="53" t="s">
        <v>29</v>
      </c>
      <c r="I62" s="48" t="s">
        <v>28</v>
      </c>
      <c r="J62" s="53">
        <v>1</v>
      </c>
      <c r="K62" s="53">
        <v>2</v>
      </c>
      <c r="L62" s="53">
        <v>3</v>
      </c>
      <c r="M62" s="53">
        <v>4</v>
      </c>
      <c r="N62" s="53">
        <v>5</v>
      </c>
      <c r="O62" s="53">
        <v>6</v>
      </c>
      <c r="P62" s="53">
        <v>7</v>
      </c>
      <c r="Q62" s="53">
        <v>8</v>
      </c>
      <c r="T62" s="53" t="s">
        <v>29</v>
      </c>
      <c r="U62" s="48" t="s">
        <v>28</v>
      </c>
      <c r="V62" s="86">
        <f t="shared" si="31"/>
        <v>0.22222222222222221</v>
      </c>
      <c r="W62" s="86">
        <f t="shared" si="32"/>
        <v>0.19444444444444445</v>
      </c>
      <c r="X62" s="86">
        <f t="shared" si="33"/>
        <v>0.16666666666666666</v>
      </c>
      <c r="Y62" s="86">
        <f t="shared" si="34"/>
        <v>0.1388888888888889</v>
      </c>
      <c r="Z62" s="89">
        <f t="shared" si="35"/>
        <v>0.1111111111111111</v>
      </c>
      <c r="AA62" s="89">
        <f t="shared" si="36"/>
        <v>8.3333333333333329E-2</v>
      </c>
      <c r="AB62" s="89">
        <f t="shared" si="37"/>
        <v>5.5555555555555552E-2</v>
      </c>
      <c r="AC62" s="89">
        <f t="shared" si="38"/>
        <v>2.7777777777777776E-2</v>
      </c>
    </row>
    <row r="63" spans="7:29" x14ac:dyDescent="0.25">
      <c r="G63" s="53">
        <v>8</v>
      </c>
      <c r="H63" s="53" t="s">
        <v>29</v>
      </c>
      <c r="I63" s="53">
        <v>1</v>
      </c>
      <c r="J63" s="48" t="s">
        <v>28</v>
      </c>
      <c r="K63" s="53">
        <v>2</v>
      </c>
      <c r="L63" s="53">
        <v>3</v>
      </c>
      <c r="M63" s="53">
        <v>4</v>
      </c>
      <c r="N63" s="53">
        <v>5</v>
      </c>
      <c r="O63" s="53">
        <v>6</v>
      </c>
      <c r="P63" s="53">
        <v>7</v>
      </c>
      <c r="Q63" s="53">
        <v>8</v>
      </c>
      <c r="T63" s="53" t="s">
        <v>29</v>
      </c>
      <c r="U63" s="86">
        <f t="shared" ref="U63:U70" si="39">($G63+1-I63)/($G63*($G63+1)/2)</f>
        <v>0.22222222222222221</v>
      </c>
      <c r="V63" s="48" t="s">
        <v>28</v>
      </c>
      <c r="W63" s="86">
        <f t="shared" si="32"/>
        <v>0.19444444444444445</v>
      </c>
      <c r="X63" s="86">
        <f t="shared" si="33"/>
        <v>0.16666666666666666</v>
      </c>
      <c r="Y63" s="86">
        <f t="shared" si="34"/>
        <v>0.1388888888888889</v>
      </c>
      <c r="Z63" s="86">
        <f t="shared" si="35"/>
        <v>0.1111111111111111</v>
      </c>
      <c r="AA63" s="89">
        <f t="shared" si="36"/>
        <v>8.3333333333333329E-2</v>
      </c>
      <c r="AB63" s="89">
        <f t="shared" si="37"/>
        <v>5.5555555555555552E-2</v>
      </c>
      <c r="AC63" s="89">
        <f t="shared" si="38"/>
        <v>2.7777777777777776E-2</v>
      </c>
    </row>
    <row r="64" spans="7:29" x14ac:dyDescent="0.25">
      <c r="G64" s="53">
        <v>8</v>
      </c>
      <c r="H64" s="53" t="s">
        <v>29</v>
      </c>
      <c r="I64" s="53">
        <v>1</v>
      </c>
      <c r="J64" s="53">
        <v>2</v>
      </c>
      <c r="K64" s="48" t="s">
        <v>28</v>
      </c>
      <c r="L64" s="53">
        <v>3</v>
      </c>
      <c r="M64" s="53">
        <v>4</v>
      </c>
      <c r="N64" s="53">
        <v>5</v>
      </c>
      <c r="O64" s="53">
        <v>6</v>
      </c>
      <c r="P64" s="53">
        <v>7</v>
      </c>
      <c r="Q64" s="53">
        <v>8</v>
      </c>
      <c r="T64" s="53" t="s">
        <v>29</v>
      </c>
      <c r="U64" s="86">
        <f t="shared" si="39"/>
        <v>0.22222222222222221</v>
      </c>
      <c r="V64" s="86">
        <f t="shared" ref="V64:AB70" si="40">($G64+1-J64)/($G64*($G64+1)/2)</f>
        <v>0.19444444444444445</v>
      </c>
      <c r="W64" s="48" t="s">
        <v>28</v>
      </c>
      <c r="X64" s="86">
        <f t="shared" si="33"/>
        <v>0.16666666666666666</v>
      </c>
      <c r="Y64" s="86">
        <f t="shared" si="34"/>
        <v>0.1388888888888889</v>
      </c>
      <c r="Z64" s="86">
        <f t="shared" si="35"/>
        <v>0.1111111111111111</v>
      </c>
      <c r="AA64" s="89">
        <f t="shared" si="36"/>
        <v>8.3333333333333329E-2</v>
      </c>
      <c r="AB64" s="89">
        <f t="shared" si="37"/>
        <v>5.5555555555555552E-2</v>
      </c>
      <c r="AC64" s="89">
        <f t="shared" si="38"/>
        <v>2.7777777777777776E-2</v>
      </c>
    </row>
    <row r="65" spans="7:29" x14ac:dyDescent="0.25">
      <c r="G65" s="53">
        <v>8</v>
      </c>
      <c r="H65" s="53" t="s">
        <v>29</v>
      </c>
      <c r="I65" s="53">
        <v>1</v>
      </c>
      <c r="J65" s="53">
        <v>2</v>
      </c>
      <c r="K65" s="53">
        <v>3</v>
      </c>
      <c r="L65" s="48" t="s">
        <v>28</v>
      </c>
      <c r="M65" s="53">
        <v>4</v>
      </c>
      <c r="N65" s="53">
        <v>5</v>
      </c>
      <c r="O65" s="53">
        <v>6</v>
      </c>
      <c r="P65" s="53">
        <v>7</v>
      </c>
      <c r="Q65" s="53">
        <v>8</v>
      </c>
      <c r="T65" s="53" t="s">
        <v>29</v>
      </c>
      <c r="U65" s="86">
        <f t="shared" si="39"/>
        <v>0.22222222222222221</v>
      </c>
      <c r="V65" s="86">
        <f t="shared" si="40"/>
        <v>0.19444444444444445</v>
      </c>
      <c r="W65" s="86">
        <f t="shared" si="40"/>
        <v>0.16666666666666666</v>
      </c>
      <c r="X65" s="48" t="s">
        <v>28</v>
      </c>
      <c r="Y65" s="86">
        <f t="shared" si="34"/>
        <v>0.1388888888888889</v>
      </c>
      <c r="Z65" s="86">
        <f t="shared" si="35"/>
        <v>0.1111111111111111</v>
      </c>
      <c r="AA65" s="89">
        <f t="shared" si="36"/>
        <v>8.3333333333333329E-2</v>
      </c>
      <c r="AB65" s="89">
        <f t="shared" si="37"/>
        <v>5.5555555555555552E-2</v>
      </c>
      <c r="AC65" s="89">
        <f t="shared" si="38"/>
        <v>2.7777777777777776E-2</v>
      </c>
    </row>
    <row r="66" spans="7:29" x14ac:dyDescent="0.25">
      <c r="G66" s="53">
        <v>8</v>
      </c>
      <c r="H66" s="53" t="s">
        <v>29</v>
      </c>
      <c r="I66" s="53">
        <v>1</v>
      </c>
      <c r="J66" s="53">
        <v>2</v>
      </c>
      <c r="K66" s="53">
        <v>3</v>
      </c>
      <c r="L66" s="53">
        <v>4</v>
      </c>
      <c r="M66" s="48" t="s">
        <v>28</v>
      </c>
      <c r="N66" s="53">
        <v>5</v>
      </c>
      <c r="O66" s="53">
        <v>6</v>
      </c>
      <c r="P66" s="53">
        <v>7</v>
      </c>
      <c r="Q66" s="53">
        <v>8</v>
      </c>
      <c r="T66" s="53" t="s">
        <v>29</v>
      </c>
      <c r="U66" s="86">
        <f t="shared" si="39"/>
        <v>0.22222222222222221</v>
      </c>
      <c r="V66" s="86">
        <f t="shared" si="40"/>
        <v>0.19444444444444445</v>
      </c>
      <c r="W66" s="86">
        <f t="shared" si="40"/>
        <v>0.16666666666666666</v>
      </c>
      <c r="X66" s="86">
        <f t="shared" si="40"/>
        <v>0.1388888888888889</v>
      </c>
      <c r="Y66" s="48" t="s">
        <v>28</v>
      </c>
      <c r="Z66" s="86">
        <f t="shared" si="35"/>
        <v>0.1111111111111111</v>
      </c>
      <c r="AA66" s="89">
        <f t="shared" si="36"/>
        <v>8.3333333333333329E-2</v>
      </c>
      <c r="AB66" s="89">
        <f t="shared" si="37"/>
        <v>5.5555555555555552E-2</v>
      </c>
      <c r="AC66" s="89">
        <f t="shared" si="38"/>
        <v>2.7777777777777776E-2</v>
      </c>
    </row>
    <row r="67" spans="7:29" x14ac:dyDescent="0.25">
      <c r="G67" s="53">
        <v>8</v>
      </c>
      <c r="H67" s="53" t="s">
        <v>29</v>
      </c>
      <c r="I67" s="53">
        <v>1</v>
      </c>
      <c r="J67" s="53">
        <v>2</v>
      </c>
      <c r="K67" s="53">
        <v>3</v>
      </c>
      <c r="L67" s="53">
        <v>4</v>
      </c>
      <c r="M67" s="53">
        <v>5</v>
      </c>
      <c r="N67" s="48" t="s">
        <v>28</v>
      </c>
      <c r="O67" s="53">
        <v>6</v>
      </c>
      <c r="P67" s="53">
        <v>7</v>
      </c>
      <c r="Q67" s="53">
        <v>8</v>
      </c>
      <c r="T67" s="53" t="s">
        <v>29</v>
      </c>
      <c r="U67" s="86">
        <f t="shared" si="39"/>
        <v>0.22222222222222221</v>
      </c>
      <c r="V67" s="86">
        <f t="shared" si="40"/>
        <v>0.19444444444444445</v>
      </c>
      <c r="W67" s="86">
        <f t="shared" si="40"/>
        <v>0.16666666666666666</v>
      </c>
      <c r="X67" s="86">
        <f t="shared" si="40"/>
        <v>0.1388888888888889</v>
      </c>
      <c r="Y67" s="86">
        <f t="shared" si="40"/>
        <v>0.1111111111111111</v>
      </c>
      <c r="Z67" s="48" t="s">
        <v>28</v>
      </c>
      <c r="AA67" s="89">
        <f t="shared" si="36"/>
        <v>8.3333333333333329E-2</v>
      </c>
      <c r="AB67" s="89">
        <f t="shared" si="37"/>
        <v>5.5555555555555552E-2</v>
      </c>
      <c r="AC67" s="89">
        <f t="shared" si="38"/>
        <v>2.7777777777777776E-2</v>
      </c>
    </row>
    <row r="68" spans="7:29" x14ac:dyDescent="0.25">
      <c r="G68" s="53">
        <v>8</v>
      </c>
      <c r="H68" s="53" t="s">
        <v>29</v>
      </c>
      <c r="I68" s="53">
        <v>1</v>
      </c>
      <c r="J68" s="53">
        <v>2</v>
      </c>
      <c r="K68" s="53">
        <v>3</v>
      </c>
      <c r="L68" s="53">
        <v>4</v>
      </c>
      <c r="M68" s="53">
        <v>5</v>
      </c>
      <c r="N68" s="53">
        <v>6</v>
      </c>
      <c r="O68" s="48" t="s">
        <v>28</v>
      </c>
      <c r="P68" s="53">
        <v>7</v>
      </c>
      <c r="Q68" s="53">
        <v>8</v>
      </c>
      <c r="T68" s="53" t="s">
        <v>29</v>
      </c>
      <c r="U68" s="86">
        <f t="shared" si="39"/>
        <v>0.22222222222222221</v>
      </c>
      <c r="V68" s="86">
        <f t="shared" si="40"/>
        <v>0.19444444444444445</v>
      </c>
      <c r="W68" s="86">
        <f t="shared" si="40"/>
        <v>0.16666666666666666</v>
      </c>
      <c r="X68" s="86">
        <f t="shared" si="40"/>
        <v>0.1388888888888889</v>
      </c>
      <c r="Y68" s="86">
        <f t="shared" si="40"/>
        <v>0.1111111111111111</v>
      </c>
      <c r="Z68" s="89">
        <f t="shared" si="40"/>
        <v>8.3333333333333329E-2</v>
      </c>
      <c r="AA68" s="48" t="s">
        <v>28</v>
      </c>
      <c r="AB68" s="89">
        <f t="shared" si="37"/>
        <v>5.5555555555555552E-2</v>
      </c>
      <c r="AC68" s="89">
        <f t="shared" si="38"/>
        <v>2.7777777777777776E-2</v>
      </c>
    </row>
    <row r="69" spans="7:29" x14ac:dyDescent="0.25">
      <c r="G69" s="53">
        <v>8</v>
      </c>
      <c r="H69" s="53" t="s">
        <v>29</v>
      </c>
      <c r="I69" s="53">
        <v>1</v>
      </c>
      <c r="J69" s="53">
        <v>2</v>
      </c>
      <c r="K69" s="53">
        <v>3</v>
      </c>
      <c r="L69" s="53">
        <v>4</v>
      </c>
      <c r="M69" s="53">
        <v>5</v>
      </c>
      <c r="N69" s="53">
        <v>6</v>
      </c>
      <c r="O69" s="53">
        <v>7</v>
      </c>
      <c r="P69" s="48" t="s">
        <v>28</v>
      </c>
      <c r="Q69" s="53">
        <v>8</v>
      </c>
      <c r="T69" s="53" t="s">
        <v>29</v>
      </c>
      <c r="U69" s="86">
        <f t="shared" si="39"/>
        <v>0.22222222222222221</v>
      </c>
      <c r="V69" s="86">
        <f t="shared" si="40"/>
        <v>0.19444444444444445</v>
      </c>
      <c r="W69" s="86">
        <f t="shared" si="40"/>
        <v>0.16666666666666666</v>
      </c>
      <c r="X69" s="86">
        <f t="shared" si="40"/>
        <v>0.1388888888888889</v>
      </c>
      <c r="Y69" s="86">
        <f t="shared" si="40"/>
        <v>0.1111111111111111</v>
      </c>
      <c r="Z69" s="89">
        <f t="shared" si="40"/>
        <v>8.3333333333333329E-2</v>
      </c>
      <c r="AA69" s="89">
        <f t="shared" si="40"/>
        <v>5.5555555555555552E-2</v>
      </c>
      <c r="AB69" s="48" t="s">
        <v>28</v>
      </c>
      <c r="AC69" s="89">
        <f t="shared" si="38"/>
        <v>2.7777777777777776E-2</v>
      </c>
    </row>
    <row r="70" spans="7:29" ht="17.25" thickBot="1" x14ac:dyDescent="0.3">
      <c r="G70" s="43">
        <v>8</v>
      </c>
      <c r="H70" s="54" t="s">
        <v>29</v>
      </c>
      <c r="I70" s="43">
        <v>1</v>
      </c>
      <c r="J70" s="43">
        <v>2</v>
      </c>
      <c r="K70" s="43">
        <v>3</v>
      </c>
      <c r="L70" s="43">
        <v>4</v>
      </c>
      <c r="M70" s="43">
        <v>5</v>
      </c>
      <c r="N70" s="43">
        <v>6</v>
      </c>
      <c r="O70" s="43">
        <v>7</v>
      </c>
      <c r="P70" s="43">
        <v>8</v>
      </c>
      <c r="Q70" s="44" t="s">
        <v>28</v>
      </c>
      <c r="T70" s="43" t="s">
        <v>29</v>
      </c>
      <c r="U70" s="90">
        <f t="shared" si="39"/>
        <v>0.22222222222222221</v>
      </c>
      <c r="V70" s="90">
        <f t="shared" si="40"/>
        <v>0.19444444444444445</v>
      </c>
      <c r="W70" s="90">
        <f t="shared" si="40"/>
        <v>0.16666666666666666</v>
      </c>
      <c r="X70" s="90">
        <f t="shared" si="40"/>
        <v>0.1388888888888889</v>
      </c>
      <c r="Y70" s="90">
        <f t="shared" si="40"/>
        <v>0.1111111111111111</v>
      </c>
      <c r="Z70" s="91">
        <f t="shared" si="40"/>
        <v>8.3333333333333329E-2</v>
      </c>
      <c r="AA70" s="91">
        <f t="shared" si="40"/>
        <v>5.5555555555555552E-2</v>
      </c>
      <c r="AB70" s="91">
        <f t="shared" si="40"/>
        <v>2.7777777777777776E-2</v>
      </c>
      <c r="AC70" s="44" t="s">
        <v>28</v>
      </c>
    </row>
  </sheetData>
  <mergeCells count="2">
    <mergeCell ref="A7:A10"/>
    <mergeCell ref="A12:A13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A類 $30,000</vt:lpstr>
      <vt:lpstr>B類 $20,000</vt:lpstr>
      <vt:lpstr>B類 $12,000</vt:lpstr>
      <vt:lpstr>分配原則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2021-05-04T03:37:56Z</cp:lastPrinted>
  <dcterms:created xsi:type="dcterms:W3CDTF">2019-02-18T08:38:09Z</dcterms:created>
  <dcterms:modified xsi:type="dcterms:W3CDTF">2022-02-22T07:34:27Z</dcterms:modified>
</cp:coreProperties>
</file>